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bromir.dikov\0. Personal\decision trees\"/>
    </mc:Choice>
  </mc:AlternateContent>
  <bookViews>
    <workbookView xWindow="0" yWindow="0" windowWidth="28800" windowHeight="11700"/>
  </bookViews>
  <sheets>
    <sheet name="DecisionTre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  <c r="Y25" i="1" l="1"/>
  <c r="Z25" i="1" s="1"/>
  <c r="AA25" i="1" s="1"/>
  <c r="Z19" i="1"/>
  <c r="AA19" i="1" s="1"/>
  <c r="X25" i="1"/>
  <c r="W26" i="1"/>
  <c r="W27" i="1" s="1"/>
  <c r="W20" i="1"/>
  <c r="W21" i="1" s="1"/>
  <c r="T19" i="1"/>
  <c r="X19" i="1"/>
  <c r="Y19" i="1" s="1"/>
  <c r="X9" i="1"/>
  <c r="Y9" i="1" s="1"/>
  <c r="Z9" i="1" s="1"/>
  <c r="AA9" i="1" s="1"/>
  <c r="W10" i="1"/>
  <c r="X10" i="1" s="1"/>
  <c r="Y10" i="1" s="1"/>
  <c r="T9" i="1"/>
  <c r="T2" i="1"/>
  <c r="W11" i="1" l="1"/>
  <c r="Y11" i="1"/>
  <c r="Z10" i="1"/>
  <c r="X26" i="1"/>
  <c r="X27" i="1" s="1"/>
  <c r="T26" i="1" s="1"/>
  <c r="T27" i="1" s="1"/>
  <c r="C23" i="1" s="1"/>
  <c r="C27" i="1" s="1"/>
  <c r="X11" i="1"/>
  <c r="X20" i="1"/>
  <c r="Z11" i="1" l="1"/>
  <c r="AA10" i="1"/>
  <c r="AA11" i="1" s="1"/>
  <c r="Y20" i="1"/>
  <c r="X21" i="1"/>
  <c r="T10" i="1" l="1"/>
  <c r="T11" i="1" s="1"/>
  <c r="Y21" i="1"/>
  <c r="C20" i="1" l="1"/>
  <c r="C21" i="1" s="1"/>
  <c r="T20" i="1"/>
  <c r="T21" i="1" s="1"/>
</calcChain>
</file>

<file path=xl/sharedStrings.xml><?xml version="1.0" encoding="utf-8"?>
<sst xmlns="http://schemas.openxmlformats.org/spreadsheetml/2006/main" count="44" uniqueCount="30">
  <si>
    <t>Decision Tree Analysis</t>
  </si>
  <si>
    <t>Magnimetrics</t>
  </si>
  <si>
    <t>in EUR</t>
  </si>
  <si>
    <t>Year</t>
  </si>
  <si>
    <t>Investment</t>
  </si>
  <si>
    <t>Cost-savings</t>
  </si>
  <si>
    <t>Market Shrinks</t>
  </si>
  <si>
    <t>Market Grows</t>
  </si>
  <si>
    <t>Amount</t>
  </si>
  <si>
    <t>Years</t>
  </si>
  <si>
    <t>Condition</t>
  </si>
  <si>
    <t>Metric</t>
  </si>
  <si>
    <t>New Factory Investment</t>
  </si>
  <si>
    <t>No Investment</t>
  </si>
  <si>
    <t>Year 1</t>
  </si>
  <si>
    <t>CF</t>
  </si>
  <si>
    <t>DCF</t>
  </si>
  <si>
    <t>DF (WACC)</t>
  </si>
  <si>
    <t>Probability</t>
  </si>
  <si>
    <t>Year 0</t>
  </si>
  <si>
    <t>Years 1-5</t>
  </si>
  <si>
    <t>Chance Point 4</t>
  </si>
  <si>
    <t>Chance Point 3</t>
  </si>
  <si>
    <t>Chance Point 2</t>
  </si>
  <si>
    <t>No anti-dumping legislation</t>
  </si>
  <si>
    <t>Decision Point 1</t>
  </si>
  <si>
    <t>Invest</t>
  </si>
  <si>
    <t>Do Not Invest</t>
  </si>
  <si>
    <t>Roll-back calculation</t>
  </si>
  <si>
    <t>Factory breakdown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</si>
</sst>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rgb="FF002060"/>
      <name val="Arial"/>
      <family val="2"/>
      <charset val="204"/>
    </font>
    <font>
      <b/>
      <sz val="9"/>
      <color rgb="FF002060"/>
      <name val="Arial"/>
      <family val="2"/>
      <charset val="204"/>
    </font>
    <font>
      <b/>
      <i/>
      <sz val="8"/>
      <color rgb="FF00206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b/>
      <u/>
      <sz val="8"/>
      <color theme="1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b/>
      <sz val="8"/>
      <color theme="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164" fontId="1" fillId="0" borderId="0" xfId="1" applyNumberFormat="1" applyFont="1"/>
    <xf numFmtId="0" fontId="8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9" fillId="5" borderId="0" xfId="0" applyFont="1" applyFill="1"/>
    <xf numFmtId="164" fontId="1" fillId="2" borderId="0" xfId="0" applyNumberFormat="1" applyFont="1" applyFill="1"/>
    <xf numFmtId="164" fontId="1" fillId="2" borderId="0" xfId="1" applyNumberFormat="1" applyFont="1" applyFill="1"/>
    <xf numFmtId="9" fontId="1" fillId="0" borderId="0" xfId="0" applyNumberFormat="1" applyFont="1"/>
    <xf numFmtId="0" fontId="6" fillId="2" borderId="0" xfId="0" applyFont="1" applyFill="1"/>
    <xf numFmtId="164" fontId="6" fillId="2" borderId="1" xfId="0" applyNumberFormat="1" applyFont="1" applyFill="1" applyBorder="1"/>
    <xf numFmtId="164" fontId="6" fillId="2" borderId="1" xfId="1" applyNumberFormat="1" applyFont="1" applyFill="1" applyBorder="1"/>
    <xf numFmtId="0" fontId="7" fillId="2" borderId="0" xfId="0" applyFont="1" applyFill="1"/>
    <xf numFmtId="0" fontId="7" fillId="4" borderId="0" xfId="0" applyFont="1" applyFill="1"/>
    <xf numFmtId="0" fontId="7" fillId="3" borderId="0" xfId="0" applyFont="1" applyFill="1"/>
    <xf numFmtId="0" fontId="8" fillId="4" borderId="2" xfId="0" applyFont="1" applyFill="1" applyBorder="1"/>
    <xf numFmtId="164" fontId="8" fillId="4" borderId="3" xfId="0" applyNumberFormat="1" applyFont="1" applyFill="1" applyBorder="1"/>
    <xf numFmtId="0" fontId="8" fillId="4" borderId="4" xfId="0" applyFont="1" applyFill="1" applyBorder="1"/>
    <xf numFmtId="164" fontId="8" fillId="4" borderId="5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133350</xdr:colOff>
      <xdr:row>18</xdr:row>
      <xdr:rowOff>47625</xdr:rowOff>
    </xdr:from>
    <xdr:to>
      <xdr:col>10</xdr:col>
      <xdr:colOff>371475</xdr:colOff>
      <xdr:row>20</xdr:row>
      <xdr:rowOff>0</xdr:rowOff>
    </xdr:to>
    <xdr:sp macro="" textlink="">
      <xdr:nvSpPr>
        <xdr:cNvPr id="2" name="Rectangle 1"/>
        <xdr:cNvSpPr/>
      </xdr:nvSpPr>
      <xdr:spPr>
        <a:xfrm>
          <a:off x="3971925" y="2686050"/>
          <a:ext cx="238125" cy="2381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bg-BG" sz="8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0</xdr:colOff>
      <xdr:row>29</xdr:row>
      <xdr:rowOff>114300</xdr:rowOff>
    </xdr:from>
    <xdr:to>
      <xdr:col>13</xdr:col>
      <xdr:colOff>247650</xdr:colOff>
      <xdr:row>31</xdr:row>
      <xdr:rowOff>76200</xdr:rowOff>
    </xdr:to>
    <xdr:sp macro="" textlink="">
      <xdr:nvSpPr>
        <xdr:cNvPr id="3" name="Oval 2"/>
        <xdr:cNvSpPr/>
      </xdr:nvSpPr>
      <xdr:spPr>
        <a:xfrm>
          <a:off x="8382000" y="4324350"/>
          <a:ext cx="247650" cy="247650"/>
        </a:xfrm>
        <a:prstGeom prst="ellipse">
          <a:avLst/>
        </a:prstGeom>
        <a:solidFill>
          <a:srgbClr val="FFC000"/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bg-BG" sz="8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0</xdr:colOff>
      <xdr:row>11</xdr:row>
      <xdr:rowOff>57150</xdr:rowOff>
    </xdr:from>
    <xdr:to>
      <xdr:col>13</xdr:col>
      <xdr:colOff>247650</xdr:colOff>
      <xdr:row>13</xdr:row>
      <xdr:rowOff>19050</xdr:rowOff>
    </xdr:to>
    <xdr:sp macro="" textlink="">
      <xdr:nvSpPr>
        <xdr:cNvPr id="4" name="Oval 3"/>
        <xdr:cNvSpPr/>
      </xdr:nvSpPr>
      <xdr:spPr>
        <a:xfrm>
          <a:off x="5667375" y="1695450"/>
          <a:ext cx="247650" cy="247650"/>
        </a:xfrm>
        <a:prstGeom prst="ellipse">
          <a:avLst/>
        </a:prstGeom>
        <a:solidFill>
          <a:srgbClr val="FFC000"/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bg-BG" sz="8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0</xdr:colOff>
      <xdr:row>14</xdr:row>
      <xdr:rowOff>57150</xdr:rowOff>
    </xdr:from>
    <xdr:to>
      <xdr:col>15</xdr:col>
      <xdr:colOff>247650</xdr:colOff>
      <xdr:row>16</xdr:row>
      <xdr:rowOff>19050</xdr:rowOff>
    </xdr:to>
    <xdr:sp macro="" textlink="">
      <xdr:nvSpPr>
        <xdr:cNvPr id="5" name="Oval 4"/>
        <xdr:cNvSpPr/>
      </xdr:nvSpPr>
      <xdr:spPr>
        <a:xfrm>
          <a:off x="6886575" y="2124075"/>
          <a:ext cx="247650" cy="247650"/>
        </a:xfrm>
        <a:prstGeom prst="ellipse">
          <a:avLst/>
        </a:prstGeom>
        <a:solidFill>
          <a:srgbClr val="FFC000"/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bg-BG" sz="8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0</xdr:colOff>
      <xdr:row>0</xdr:row>
      <xdr:rowOff>104775</xdr:rowOff>
    </xdr:from>
    <xdr:to>
      <xdr:col>18</xdr:col>
      <xdr:colOff>238125</xdr:colOff>
      <xdr:row>2</xdr:row>
      <xdr:rowOff>38100</xdr:rowOff>
    </xdr:to>
    <xdr:sp macro="" textlink="">
      <xdr:nvSpPr>
        <xdr:cNvPr id="6" name="Isosceles Triangle 5"/>
        <xdr:cNvSpPr/>
      </xdr:nvSpPr>
      <xdr:spPr>
        <a:xfrm rot="16200000">
          <a:off x="10429875" y="123825"/>
          <a:ext cx="276225" cy="238125"/>
        </a:xfrm>
        <a:prstGeom prst="triangle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l"/>
          <a:endParaRPr lang="bg-BG" sz="8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238125</xdr:colOff>
      <xdr:row>9</xdr:row>
      <xdr:rowOff>133350</xdr:rowOff>
    </xdr:to>
    <xdr:sp macro="" textlink="">
      <xdr:nvSpPr>
        <xdr:cNvPr id="7" name="Isosceles Triangle 6"/>
        <xdr:cNvSpPr/>
      </xdr:nvSpPr>
      <xdr:spPr>
        <a:xfrm rot="16200000">
          <a:off x="10429875" y="1228725"/>
          <a:ext cx="276225" cy="238125"/>
        </a:xfrm>
        <a:prstGeom prst="triangle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bg-BG" sz="1100"/>
        </a:p>
      </xdr:txBody>
    </xdr:sp>
    <xdr:clientData/>
  </xdr:twoCellAnchor>
  <xdr:twoCellAnchor>
    <xdr:from>
      <xdr:col>18</xdr:col>
      <xdr:colOff>0</xdr:colOff>
      <xdr:row>18</xdr:row>
      <xdr:rowOff>9525</xdr:rowOff>
    </xdr:from>
    <xdr:to>
      <xdr:col>18</xdr:col>
      <xdr:colOff>238125</xdr:colOff>
      <xdr:row>20</xdr:row>
      <xdr:rowOff>0</xdr:rowOff>
    </xdr:to>
    <xdr:sp macro="" textlink="">
      <xdr:nvSpPr>
        <xdr:cNvPr id="8" name="Isosceles Triangle 7"/>
        <xdr:cNvSpPr/>
      </xdr:nvSpPr>
      <xdr:spPr>
        <a:xfrm rot="16200000">
          <a:off x="10429875" y="2667000"/>
          <a:ext cx="276225" cy="238125"/>
        </a:xfrm>
        <a:prstGeom prst="triangle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bg-BG" sz="1100"/>
        </a:p>
      </xdr:txBody>
    </xdr:sp>
    <xdr:clientData/>
  </xdr:twoCellAnchor>
  <xdr:twoCellAnchor>
    <xdr:from>
      <xdr:col>18</xdr:col>
      <xdr:colOff>0</xdr:colOff>
      <xdr:row>24</xdr:row>
      <xdr:rowOff>9525</xdr:rowOff>
    </xdr:from>
    <xdr:to>
      <xdr:col>18</xdr:col>
      <xdr:colOff>238125</xdr:colOff>
      <xdr:row>26</xdr:row>
      <xdr:rowOff>0</xdr:rowOff>
    </xdr:to>
    <xdr:sp macro="" textlink="">
      <xdr:nvSpPr>
        <xdr:cNvPr id="9" name="Isosceles Triangle 8"/>
        <xdr:cNvSpPr/>
      </xdr:nvSpPr>
      <xdr:spPr>
        <a:xfrm rot="16200000">
          <a:off x="10429875" y="3524250"/>
          <a:ext cx="276225" cy="238125"/>
        </a:xfrm>
        <a:prstGeom prst="triangle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bg-BG" sz="1100"/>
        </a:p>
      </xdr:txBody>
    </xdr:sp>
    <xdr:clientData/>
  </xdr:twoCellAnchor>
  <xdr:twoCellAnchor>
    <xdr:from>
      <xdr:col>18</xdr:col>
      <xdr:colOff>0</xdr:colOff>
      <xdr:row>35</xdr:row>
      <xdr:rowOff>28575</xdr:rowOff>
    </xdr:from>
    <xdr:to>
      <xdr:col>18</xdr:col>
      <xdr:colOff>238125</xdr:colOff>
      <xdr:row>37</xdr:row>
      <xdr:rowOff>19050</xdr:rowOff>
    </xdr:to>
    <xdr:sp macro="" textlink="">
      <xdr:nvSpPr>
        <xdr:cNvPr id="10" name="Isosceles Triangle 9"/>
        <xdr:cNvSpPr/>
      </xdr:nvSpPr>
      <xdr:spPr>
        <a:xfrm rot="16200000">
          <a:off x="10429875" y="5114925"/>
          <a:ext cx="276225" cy="238125"/>
        </a:xfrm>
        <a:prstGeom prst="triangle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bg-BG" sz="1100"/>
        </a:p>
      </xdr:txBody>
    </xdr:sp>
    <xdr:clientData/>
  </xdr:twoCellAnchor>
  <xdr:twoCellAnchor>
    <xdr:from>
      <xdr:col>10</xdr:col>
      <xdr:colOff>371475</xdr:colOff>
      <xdr:row>19</xdr:row>
      <xdr:rowOff>23813</xdr:rowOff>
    </xdr:from>
    <xdr:to>
      <xdr:col>13</xdr:col>
      <xdr:colOff>0</xdr:colOff>
      <xdr:row>30</xdr:row>
      <xdr:rowOff>95250</xdr:rowOff>
    </xdr:to>
    <xdr:cxnSp macro="">
      <xdr:nvCxnSpPr>
        <xdr:cNvPr id="14" name="Straight Arrow Connector 13"/>
        <xdr:cNvCxnSpPr>
          <a:stCxn id="2" idx="3"/>
          <a:endCxn id="3" idx="2"/>
        </xdr:cNvCxnSpPr>
      </xdr:nvCxnSpPr>
      <xdr:spPr>
        <a:xfrm>
          <a:off x="7058025" y="2805113"/>
          <a:ext cx="1323975" cy="1643062"/>
        </a:xfrm>
        <a:prstGeom prst="straightConnector1">
          <a:avLst/>
        </a:prstGeom>
        <a:ln>
          <a:solidFill>
            <a:schemeClr val="accent5">
              <a:lumMod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371475</xdr:colOff>
      <xdr:row>12</xdr:row>
      <xdr:rowOff>38100</xdr:rowOff>
    </xdr:from>
    <xdr:to>
      <xdr:col>13</xdr:col>
      <xdr:colOff>0</xdr:colOff>
      <xdr:row>19</xdr:row>
      <xdr:rowOff>23813</xdr:rowOff>
    </xdr:to>
    <xdr:cxnSp macro="">
      <xdr:nvCxnSpPr>
        <xdr:cNvPr id="18" name="Straight Arrow Connector 17"/>
        <xdr:cNvCxnSpPr>
          <a:stCxn id="2" idx="3"/>
          <a:endCxn id="4" idx="2"/>
        </xdr:cNvCxnSpPr>
      </xdr:nvCxnSpPr>
      <xdr:spPr>
        <a:xfrm flipV="1">
          <a:off x="4210050" y="1819275"/>
          <a:ext cx="1323975" cy="985838"/>
        </a:xfrm>
        <a:prstGeom prst="straightConnector1">
          <a:avLst/>
        </a:prstGeom>
        <a:ln>
          <a:solidFill>
            <a:schemeClr val="accent5">
              <a:lumMod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211382</xdr:colOff>
      <xdr:row>1</xdr:row>
      <xdr:rowOff>100012</xdr:rowOff>
    </xdr:from>
    <xdr:to>
      <xdr:col>18</xdr:col>
      <xdr:colOff>0</xdr:colOff>
      <xdr:row>11</xdr:row>
      <xdr:rowOff>93418</xdr:rowOff>
    </xdr:to>
    <xdr:cxnSp macro="">
      <xdr:nvCxnSpPr>
        <xdr:cNvPr id="20" name="Straight Arrow Connector 19"/>
        <xdr:cNvCxnSpPr>
          <a:stCxn id="4" idx="7"/>
          <a:endCxn id="6" idx="0"/>
        </xdr:cNvCxnSpPr>
      </xdr:nvCxnSpPr>
      <xdr:spPr>
        <a:xfrm flipV="1">
          <a:off x="8593382" y="242887"/>
          <a:ext cx="1855543" cy="1488831"/>
        </a:xfrm>
        <a:prstGeom prst="straightConnector1">
          <a:avLst/>
        </a:prstGeom>
        <a:ln>
          <a:solidFill>
            <a:schemeClr val="accent5">
              <a:lumMod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211382</xdr:colOff>
      <xdr:row>12</xdr:row>
      <xdr:rowOff>125657</xdr:rowOff>
    </xdr:from>
    <xdr:to>
      <xdr:col>15</xdr:col>
      <xdr:colOff>0</xdr:colOff>
      <xdr:row>15</xdr:row>
      <xdr:rowOff>38100</xdr:rowOff>
    </xdr:to>
    <xdr:cxnSp macro="">
      <xdr:nvCxnSpPr>
        <xdr:cNvPr id="22" name="Straight Arrow Connector 21"/>
        <xdr:cNvCxnSpPr>
          <a:stCxn id="4" idx="5"/>
          <a:endCxn id="5" idx="2"/>
        </xdr:cNvCxnSpPr>
      </xdr:nvCxnSpPr>
      <xdr:spPr>
        <a:xfrm>
          <a:off x="5878757" y="1906832"/>
          <a:ext cx="1007818" cy="341068"/>
        </a:xfrm>
        <a:prstGeom prst="straightConnector1">
          <a:avLst/>
        </a:prstGeom>
        <a:ln>
          <a:solidFill>
            <a:schemeClr val="accent5">
              <a:lumMod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211382</xdr:colOff>
      <xdr:row>25</xdr:row>
      <xdr:rowOff>4762</xdr:rowOff>
    </xdr:from>
    <xdr:to>
      <xdr:col>18</xdr:col>
      <xdr:colOff>0</xdr:colOff>
      <xdr:row>30</xdr:row>
      <xdr:rowOff>7693</xdr:rowOff>
    </xdr:to>
    <xdr:cxnSp macro="">
      <xdr:nvCxnSpPr>
        <xdr:cNvPr id="24" name="Straight Arrow Connector 23"/>
        <xdr:cNvCxnSpPr>
          <a:stCxn id="3" idx="7"/>
          <a:endCxn id="9" idx="0"/>
        </xdr:cNvCxnSpPr>
      </xdr:nvCxnSpPr>
      <xdr:spPr>
        <a:xfrm flipV="1">
          <a:off x="8593382" y="3643312"/>
          <a:ext cx="1855543" cy="717306"/>
        </a:xfrm>
        <a:prstGeom prst="straightConnector1">
          <a:avLst/>
        </a:prstGeom>
        <a:ln>
          <a:solidFill>
            <a:schemeClr val="accent5">
              <a:lumMod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211382</xdr:colOff>
      <xdr:row>31</xdr:row>
      <xdr:rowOff>39932</xdr:rowOff>
    </xdr:from>
    <xdr:to>
      <xdr:col>18</xdr:col>
      <xdr:colOff>0</xdr:colOff>
      <xdr:row>36</xdr:row>
      <xdr:rowOff>23812</xdr:rowOff>
    </xdr:to>
    <xdr:cxnSp macro="">
      <xdr:nvCxnSpPr>
        <xdr:cNvPr id="26" name="Straight Arrow Connector 25"/>
        <xdr:cNvCxnSpPr>
          <a:stCxn id="3" idx="5"/>
          <a:endCxn id="10" idx="0"/>
        </xdr:cNvCxnSpPr>
      </xdr:nvCxnSpPr>
      <xdr:spPr>
        <a:xfrm>
          <a:off x="8593382" y="4535732"/>
          <a:ext cx="1855543" cy="698255"/>
        </a:xfrm>
        <a:prstGeom prst="straightConnector1">
          <a:avLst/>
        </a:prstGeom>
        <a:ln>
          <a:solidFill>
            <a:schemeClr val="accent5">
              <a:lumMod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211382</xdr:colOff>
      <xdr:row>8</xdr:row>
      <xdr:rowOff>138112</xdr:rowOff>
    </xdr:from>
    <xdr:to>
      <xdr:col>18</xdr:col>
      <xdr:colOff>0</xdr:colOff>
      <xdr:row>14</xdr:row>
      <xdr:rowOff>93418</xdr:rowOff>
    </xdr:to>
    <xdr:cxnSp macro="">
      <xdr:nvCxnSpPr>
        <xdr:cNvPr id="28" name="Straight Arrow Connector 27"/>
        <xdr:cNvCxnSpPr>
          <a:stCxn id="5" idx="7"/>
          <a:endCxn id="7" idx="0"/>
        </xdr:cNvCxnSpPr>
      </xdr:nvCxnSpPr>
      <xdr:spPr>
        <a:xfrm flipV="1">
          <a:off x="9479207" y="1347787"/>
          <a:ext cx="969718" cy="812556"/>
        </a:xfrm>
        <a:prstGeom prst="straightConnector1">
          <a:avLst/>
        </a:prstGeom>
        <a:ln>
          <a:solidFill>
            <a:schemeClr val="accent5">
              <a:lumMod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211382</xdr:colOff>
      <xdr:row>15</xdr:row>
      <xdr:rowOff>125657</xdr:rowOff>
    </xdr:from>
    <xdr:to>
      <xdr:col>18</xdr:col>
      <xdr:colOff>0</xdr:colOff>
      <xdr:row>19</xdr:row>
      <xdr:rowOff>4762</xdr:rowOff>
    </xdr:to>
    <xdr:cxnSp macro="">
      <xdr:nvCxnSpPr>
        <xdr:cNvPr id="30" name="Straight Arrow Connector 29"/>
        <xdr:cNvCxnSpPr>
          <a:stCxn id="5" idx="5"/>
          <a:endCxn id="8" idx="0"/>
        </xdr:cNvCxnSpPr>
      </xdr:nvCxnSpPr>
      <xdr:spPr>
        <a:xfrm>
          <a:off x="9479207" y="2335457"/>
          <a:ext cx="969718" cy="450605"/>
        </a:xfrm>
        <a:prstGeom prst="straightConnector1">
          <a:avLst/>
        </a:prstGeom>
        <a:ln>
          <a:solidFill>
            <a:schemeClr val="accent5">
              <a:lumMod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255288</xdr:colOff>
      <xdr:row>14</xdr:row>
      <xdr:rowOff>82111</xdr:rowOff>
    </xdr:from>
    <xdr:ext cx="481286" cy="446084"/>
    <xdr:sp macro="" textlink="">
      <xdr:nvSpPr>
        <xdr:cNvPr id="37" name="TextBox 36"/>
        <xdr:cNvSpPr txBox="1"/>
      </xdr:nvSpPr>
      <xdr:spPr>
        <a:xfrm rot="19464562">
          <a:off x="4570113" y="2149036"/>
          <a:ext cx="481286" cy="4460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8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Invest</a:t>
          </a:r>
        </a:p>
        <a:p>
          <a:endParaRPr lang="en-GB" sz="8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GB" sz="8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(250k)</a:t>
          </a:r>
          <a:endParaRPr lang="bg-BG" sz="800" b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11</xdr:col>
      <xdr:colOff>185366</xdr:colOff>
      <xdr:row>21</xdr:row>
      <xdr:rowOff>76200</xdr:rowOff>
    </xdr:from>
    <xdr:ext cx="834459" cy="446084"/>
    <xdr:sp macro="" textlink="">
      <xdr:nvSpPr>
        <xdr:cNvPr id="38" name="TextBox 37"/>
        <xdr:cNvSpPr txBox="1"/>
      </xdr:nvSpPr>
      <xdr:spPr>
        <a:xfrm rot="2207836">
          <a:off x="4500191" y="3143250"/>
          <a:ext cx="834459" cy="4460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8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Do not invest</a:t>
          </a:r>
        </a:p>
        <a:p>
          <a:endParaRPr lang="en-GB" sz="8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n-GB" sz="8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  <a:endParaRPr lang="bg-BG" sz="800" b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14</xdr:col>
      <xdr:colOff>406685</xdr:colOff>
      <xdr:row>25</xdr:row>
      <xdr:rowOff>129696</xdr:rowOff>
    </xdr:from>
    <xdr:ext cx="1210973" cy="453394"/>
    <xdr:sp macro="" textlink="">
      <xdr:nvSpPr>
        <xdr:cNvPr id="39" name="TextBox 38"/>
        <xdr:cNvSpPr txBox="1"/>
      </xdr:nvSpPr>
      <xdr:spPr>
        <a:xfrm rot="20503113">
          <a:off x="8836310" y="3825396"/>
          <a:ext cx="1210973" cy="4533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8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Factory breaks</a:t>
          </a:r>
          <a:r>
            <a:rPr lang="en-GB" sz="800" b="1" baseline="0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GB" sz="8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down</a:t>
          </a:r>
        </a:p>
        <a:p>
          <a:endParaRPr lang="en-GB" sz="8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8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(40k) ~ 2 years </a:t>
          </a:r>
          <a:r>
            <a:rPr lang="en-GB" sz="8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| </a:t>
          </a:r>
          <a:r>
            <a:rPr lang="en-GB" sz="800" b="1">
              <a:solidFill>
                <a:srgbClr val="00B050"/>
              </a:solidFill>
              <a:latin typeface="Arial" panose="020B0604020202020204" pitchFamily="34" charset="0"/>
              <a:cs typeface="Arial" panose="020B0604020202020204" pitchFamily="34" charset="0"/>
            </a:rPr>
            <a:t>0.35</a:t>
          </a:r>
          <a:endParaRPr lang="bg-BG" sz="800">
            <a:solidFill>
              <a:srgbClr val="00B050"/>
            </a:solidFill>
            <a:effectLst/>
          </a:endParaRPr>
        </a:p>
      </xdr:txBody>
    </xdr:sp>
    <xdr:clientData/>
  </xdr:oneCellAnchor>
  <xdr:oneCellAnchor>
    <xdr:from>
      <xdr:col>14</xdr:col>
      <xdr:colOff>425529</xdr:colOff>
      <xdr:row>31</xdr:row>
      <xdr:rowOff>123825</xdr:rowOff>
    </xdr:from>
    <xdr:ext cx="925638" cy="446084"/>
    <xdr:sp macro="" textlink="">
      <xdr:nvSpPr>
        <xdr:cNvPr id="40" name="TextBox 39"/>
        <xdr:cNvSpPr txBox="1"/>
      </xdr:nvSpPr>
      <xdr:spPr>
        <a:xfrm rot="1009064">
          <a:off x="9826704" y="4695825"/>
          <a:ext cx="925638" cy="4460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8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No breakdown</a:t>
          </a:r>
        </a:p>
        <a:p>
          <a:endParaRPr lang="en-GB" sz="8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n-GB" sz="8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0 </a:t>
          </a:r>
          <a:r>
            <a:rPr lang="en-GB" sz="8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|</a:t>
          </a:r>
          <a:r>
            <a:rPr lang="en-GB" sz="8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GB" sz="800" b="1" baseline="0">
              <a:solidFill>
                <a:srgbClr val="00B050"/>
              </a:solidFill>
              <a:latin typeface="Arial" panose="020B0604020202020204" pitchFamily="34" charset="0"/>
              <a:cs typeface="Arial" panose="020B0604020202020204" pitchFamily="34" charset="0"/>
            </a:rPr>
            <a:t>0.65</a:t>
          </a:r>
          <a:endParaRPr lang="bg-BG" sz="800" b="1">
            <a:solidFill>
              <a:srgbClr val="00B05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8</xdr:col>
      <xdr:colOff>409575</xdr:colOff>
      <xdr:row>18</xdr:row>
      <xdr:rowOff>9524</xdr:rowOff>
    </xdr:from>
    <xdr:ext cx="942950" cy="328167"/>
    <xdr:sp macro="" textlink="">
      <xdr:nvSpPr>
        <xdr:cNvPr id="41" name="TextBox 40"/>
        <xdr:cNvSpPr txBox="1"/>
      </xdr:nvSpPr>
      <xdr:spPr>
        <a:xfrm>
          <a:off x="3028950" y="2647949"/>
          <a:ext cx="942950" cy="3281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8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Available </a:t>
          </a:r>
          <a:r>
            <a:rPr lang="en-GB" sz="800" b="1" baseline="0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funds</a:t>
          </a:r>
          <a:endParaRPr lang="en-GB" sz="8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n-GB" sz="800" b="1">
              <a:solidFill>
                <a:srgbClr val="00B050"/>
              </a:solidFill>
              <a:latin typeface="Arial" panose="020B0604020202020204" pitchFamily="34" charset="0"/>
              <a:cs typeface="Arial" panose="020B0604020202020204" pitchFamily="34" charset="0"/>
            </a:rPr>
            <a:t>300k</a:t>
          </a:r>
          <a:endParaRPr lang="bg-BG" sz="800" b="1">
            <a:solidFill>
              <a:srgbClr val="00B05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14</xdr:col>
      <xdr:colOff>156625</xdr:colOff>
      <xdr:row>5</xdr:row>
      <xdr:rowOff>85726</xdr:rowOff>
    </xdr:from>
    <xdr:ext cx="1387239" cy="446084"/>
    <xdr:sp macro="" textlink="">
      <xdr:nvSpPr>
        <xdr:cNvPr id="42" name="TextBox 41"/>
        <xdr:cNvSpPr txBox="1"/>
      </xdr:nvSpPr>
      <xdr:spPr>
        <a:xfrm rot="19520901">
          <a:off x="9557800" y="885826"/>
          <a:ext cx="1387239" cy="4460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8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Anti-dumping legislation</a:t>
          </a:r>
        </a:p>
        <a:p>
          <a:endParaRPr lang="en-GB" sz="8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n-GB" sz="8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failure</a:t>
          </a:r>
          <a:r>
            <a:rPr lang="en-GB" sz="8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GB" sz="8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|</a:t>
          </a:r>
          <a:r>
            <a:rPr lang="en-GB" sz="8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GB" sz="800" b="1" baseline="0">
              <a:solidFill>
                <a:srgbClr val="00B050"/>
              </a:solidFill>
              <a:latin typeface="Arial" panose="020B0604020202020204" pitchFamily="34" charset="0"/>
              <a:cs typeface="Arial" panose="020B0604020202020204" pitchFamily="34" charset="0"/>
            </a:rPr>
            <a:t>0.02</a:t>
          </a:r>
          <a:endParaRPr lang="bg-BG" sz="800" b="1">
            <a:solidFill>
              <a:srgbClr val="00B05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13</xdr:col>
      <xdr:colOff>117865</xdr:colOff>
      <xdr:row>12</xdr:row>
      <xdr:rowOff>76200</xdr:rowOff>
    </xdr:from>
    <xdr:ext cx="874214" cy="446084"/>
    <xdr:sp macro="" textlink="">
      <xdr:nvSpPr>
        <xdr:cNvPr id="43" name="TextBox 42"/>
        <xdr:cNvSpPr txBox="1"/>
      </xdr:nvSpPr>
      <xdr:spPr>
        <a:xfrm rot="1549006">
          <a:off x="5651890" y="1857375"/>
          <a:ext cx="874214" cy="4460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8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No anti-dump.</a:t>
          </a:r>
        </a:p>
        <a:p>
          <a:endParaRPr lang="en-GB" sz="8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n-GB" sz="8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0 </a:t>
          </a:r>
          <a:r>
            <a:rPr lang="en-GB" sz="8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|</a:t>
          </a:r>
          <a:r>
            <a:rPr lang="en-GB" sz="8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GB" sz="800" b="1" baseline="0">
              <a:solidFill>
                <a:srgbClr val="00B050"/>
              </a:solidFill>
              <a:latin typeface="Arial" panose="020B0604020202020204" pitchFamily="34" charset="0"/>
              <a:cs typeface="Arial" panose="020B0604020202020204" pitchFamily="34" charset="0"/>
            </a:rPr>
            <a:t>0.98</a:t>
          </a:r>
          <a:endParaRPr lang="bg-BG" sz="800" b="1">
            <a:solidFill>
              <a:srgbClr val="00B05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15</xdr:col>
      <xdr:colOff>406780</xdr:colOff>
      <xdr:row>9</xdr:row>
      <xdr:rowOff>133350</xdr:rowOff>
    </xdr:from>
    <xdr:ext cx="1083631" cy="446084"/>
    <xdr:sp macro="" textlink="">
      <xdr:nvSpPr>
        <xdr:cNvPr id="44" name="TextBox 43"/>
        <xdr:cNvSpPr txBox="1"/>
      </xdr:nvSpPr>
      <xdr:spPr>
        <a:xfrm rot="19617739">
          <a:off x="9446005" y="1504950"/>
          <a:ext cx="1083631" cy="4460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GB" sz="8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Market Grows</a:t>
          </a:r>
        </a:p>
        <a:p>
          <a:pPr algn="ctr"/>
          <a:endParaRPr lang="en-GB" sz="8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n-GB" sz="8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135 k ~ 5 yrs</a:t>
          </a:r>
          <a:r>
            <a:rPr lang="en-GB" sz="8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GB" sz="8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|</a:t>
          </a:r>
          <a:r>
            <a:rPr lang="en-GB" sz="8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GB" sz="800" b="1" baseline="0">
              <a:solidFill>
                <a:srgbClr val="00B050"/>
              </a:solidFill>
              <a:latin typeface="Arial" panose="020B0604020202020204" pitchFamily="34" charset="0"/>
              <a:cs typeface="Arial" panose="020B0604020202020204" pitchFamily="34" charset="0"/>
            </a:rPr>
            <a:t>0.85</a:t>
          </a:r>
          <a:endParaRPr lang="bg-BG" sz="800" b="1">
            <a:solidFill>
              <a:srgbClr val="00B05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15</xdr:col>
      <xdr:colOff>321142</xdr:colOff>
      <xdr:row>15</xdr:row>
      <xdr:rowOff>133350</xdr:rowOff>
    </xdr:from>
    <xdr:ext cx="1197764" cy="446084"/>
    <xdr:sp macro="" textlink="">
      <xdr:nvSpPr>
        <xdr:cNvPr id="51" name="TextBox 50"/>
        <xdr:cNvSpPr txBox="1"/>
      </xdr:nvSpPr>
      <xdr:spPr>
        <a:xfrm rot="1142677">
          <a:off x="10331917" y="2381250"/>
          <a:ext cx="1197764" cy="4460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GB" sz="8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Market Shrinks</a:t>
          </a:r>
        </a:p>
        <a:p>
          <a:pPr algn="ctr"/>
          <a:endParaRPr lang="en-GB" sz="8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n-GB" sz="8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100 k ~ 3 years |</a:t>
          </a:r>
          <a:r>
            <a:rPr lang="en-GB" sz="8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GB" sz="800" b="1" baseline="0">
              <a:solidFill>
                <a:srgbClr val="00B050"/>
              </a:solidFill>
              <a:latin typeface="Arial" panose="020B0604020202020204" pitchFamily="34" charset="0"/>
              <a:cs typeface="Arial" panose="020B0604020202020204" pitchFamily="34" charset="0"/>
            </a:rPr>
            <a:t>0.15</a:t>
          </a:r>
          <a:endParaRPr lang="bg-BG" sz="800" b="1">
            <a:solidFill>
              <a:srgbClr val="00B05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A37"/>
  <sheetViews>
    <sheetView showGridLines="0" tabSelected="1" zoomScaleNormal="100" workbookViewId="0">
      <selection activeCell="B29" sqref="B29"/>
    </sheetView>
  </sheetViews>
  <sheetFormatPr defaultRowHeight="11.25" x14ac:dyDescent="0.2"/>
  <cols>
    <col min="1" max="1" width="2" style="1" customWidth="1"/>
    <col min="2" max="2" width="20.28515625" style="1" bestFit="1" customWidth="1"/>
    <col min="3" max="3" width="12.5703125" style="1" bestFit="1" customWidth="1"/>
    <col min="4" max="4" width="11.140625" style="1" customWidth="1"/>
    <col min="5" max="5" width="9.85546875" style="1" bestFit="1" customWidth="1"/>
    <col min="6" max="7" width="9.85546875" style="1" customWidth="1"/>
    <col min="8" max="8" width="3" style="1" customWidth="1"/>
    <col min="9" max="10" width="9.140625" style="9"/>
    <col min="11" max="11" width="7.140625" style="9" customWidth="1"/>
    <col min="12" max="12" width="9.140625" style="9"/>
    <col min="13" max="13" width="9.140625" style="10"/>
    <col min="14" max="14" width="4.140625" style="10" customWidth="1"/>
    <col min="15" max="15" width="9.140625" style="10"/>
    <col min="16" max="16" width="9.7109375" style="10" customWidth="1"/>
    <col min="17" max="17" width="9.140625" style="8"/>
    <col min="18" max="18" width="4.28515625" style="8" customWidth="1"/>
    <col min="19" max="19" width="6" style="8" customWidth="1"/>
    <col min="20" max="20" width="7.7109375" style="8" customWidth="1"/>
    <col min="21" max="21" width="2.5703125" style="8" customWidth="1"/>
    <col min="22" max="22" width="9.140625" style="8"/>
    <col min="23" max="23" width="9.85546875" style="8" bestFit="1" customWidth="1"/>
    <col min="24" max="25" width="9.28515625" style="8" bestFit="1" customWidth="1"/>
    <col min="26" max="27" width="9.28515625" style="8" customWidth="1"/>
    <col min="28" max="16384" width="9.140625" style="1"/>
  </cols>
  <sheetData>
    <row r="2" spans="2:27" ht="16.5" thickBot="1" x14ac:dyDescent="0.3">
      <c r="B2" s="2" t="s">
        <v>0</v>
      </c>
      <c r="J2" s="20" t="s">
        <v>19</v>
      </c>
      <c r="O2" s="19" t="s">
        <v>14</v>
      </c>
      <c r="T2" s="17">
        <f>-E9</f>
        <v>-250000</v>
      </c>
      <c r="V2" s="18" t="s">
        <v>20</v>
      </c>
    </row>
    <row r="3" spans="2:27" ht="12.75" thickTop="1" x14ac:dyDescent="0.2">
      <c r="B3" s="3" t="s">
        <v>1</v>
      </c>
    </row>
    <row r="5" spans="2:27" x14ac:dyDescent="0.2">
      <c r="B5" s="4" t="s">
        <v>2</v>
      </c>
    </row>
    <row r="7" spans="2:27" x14ac:dyDescent="0.2">
      <c r="B7" s="7" t="s">
        <v>12</v>
      </c>
    </row>
    <row r="8" spans="2:27" x14ac:dyDescent="0.2">
      <c r="B8" s="11" t="s">
        <v>11</v>
      </c>
      <c r="C8" s="11" t="s">
        <v>10</v>
      </c>
      <c r="D8" s="11" t="s">
        <v>18</v>
      </c>
      <c r="E8" s="11" t="s">
        <v>8</v>
      </c>
      <c r="F8" s="11" t="s">
        <v>9</v>
      </c>
      <c r="G8" s="11" t="s">
        <v>17</v>
      </c>
      <c r="H8" s="6"/>
    </row>
    <row r="9" spans="2:27" x14ac:dyDescent="0.2">
      <c r="B9" s="1" t="s">
        <v>4</v>
      </c>
      <c r="E9" s="6">
        <v>250000</v>
      </c>
      <c r="F9" s="6"/>
      <c r="T9" s="12">
        <f>-E9</f>
        <v>-250000</v>
      </c>
      <c r="V9" s="15" t="s">
        <v>3</v>
      </c>
      <c r="W9" s="15">
        <v>1</v>
      </c>
      <c r="X9" s="15">
        <f>W9+1</f>
        <v>2</v>
      </c>
      <c r="Y9" s="15">
        <f>X9+1</f>
        <v>3</v>
      </c>
      <c r="Z9" s="15">
        <f>Y9+1</f>
        <v>4</v>
      </c>
      <c r="AA9" s="15">
        <f>Z9+1</f>
        <v>5</v>
      </c>
    </row>
    <row r="10" spans="2:27" x14ac:dyDescent="0.2">
      <c r="B10" s="1" t="s">
        <v>5</v>
      </c>
      <c r="C10" s="1" t="s">
        <v>7</v>
      </c>
      <c r="D10" s="1">
        <v>0.85</v>
      </c>
      <c r="E10" s="6">
        <v>135000</v>
      </c>
      <c r="F10" s="6">
        <v>5</v>
      </c>
      <c r="G10" s="14">
        <v>0.1</v>
      </c>
      <c r="T10" s="12">
        <f>SUM(W11:AA11)</f>
        <v>511756.21387014037</v>
      </c>
      <c r="V10" s="15" t="s">
        <v>15</v>
      </c>
      <c r="W10" s="12">
        <f>E10</f>
        <v>135000</v>
      </c>
      <c r="X10" s="12">
        <f>W10</f>
        <v>135000</v>
      </c>
      <c r="Y10" s="12">
        <f>X10</f>
        <v>135000</v>
      </c>
      <c r="Z10" s="12">
        <f>Y10</f>
        <v>135000</v>
      </c>
      <c r="AA10" s="12">
        <f>Z10</f>
        <v>135000</v>
      </c>
    </row>
    <row r="11" spans="2:27" ht="12" thickBot="1" x14ac:dyDescent="0.25">
      <c r="B11" s="1" t="s">
        <v>5</v>
      </c>
      <c r="C11" s="1" t="s">
        <v>6</v>
      </c>
      <c r="D11" s="1">
        <v>0.15</v>
      </c>
      <c r="E11" s="6">
        <v>100000</v>
      </c>
      <c r="F11" s="6">
        <v>3</v>
      </c>
      <c r="G11" s="14">
        <v>0.1</v>
      </c>
      <c r="T11" s="16">
        <f>SUM(T9:T10)</f>
        <v>261756.21387014037</v>
      </c>
      <c r="V11" s="15" t="s">
        <v>16</v>
      </c>
      <c r="W11" s="13">
        <f>W10/(1+$G$10)^W9</f>
        <v>122727.27272727272</v>
      </c>
      <c r="X11" s="13">
        <f>X10/(1+$G$10)^X9</f>
        <v>111570.24793388428</v>
      </c>
      <c r="Y11" s="13">
        <f>Y10/(1+$G$10)^Y9</f>
        <v>101427.49812171297</v>
      </c>
      <c r="Z11" s="13">
        <f>Z10/(1+$G$10)^Z9</f>
        <v>92206.816474284511</v>
      </c>
      <c r="AA11" s="13">
        <f>AA10/(1+$G$10)^AA9</f>
        <v>83824.378612985922</v>
      </c>
    </row>
    <row r="12" spans="2:27" ht="12" thickTop="1" x14ac:dyDescent="0.2">
      <c r="B12" s="1" t="s">
        <v>24</v>
      </c>
      <c r="D12" s="1">
        <v>0.98</v>
      </c>
    </row>
    <row r="14" spans="2:27" x14ac:dyDescent="0.2">
      <c r="B14" s="7" t="s">
        <v>13</v>
      </c>
    </row>
    <row r="15" spans="2:27" x14ac:dyDescent="0.2">
      <c r="B15" s="11" t="s">
        <v>11</v>
      </c>
      <c r="C15" s="11" t="s">
        <v>10</v>
      </c>
      <c r="D15" s="11" t="s">
        <v>18</v>
      </c>
      <c r="E15" s="11" t="s">
        <v>8</v>
      </c>
      <c r="F15" s="11" t="s">
        <v>9</v>
      </c>
      <c r="G15" s="11" t="s">
        <v>17</v>
      </c>
    </row>
    <row r="16" spans="2:27" x14ac:dyDescent="0.2">
      <c r="B16" s="1" t="s">
        <v>29</v>
      </c>
      <c r="D16" s="1">
        <v>0.35</v>
      </c>
      <c r="E16" s="6">
        <v>40000</v>
      </c>
      <c r="F16" s="6">
        <v>2</v>
      </c>
      <c r="G16" s="14">
        <v>0.1</v>
      </c>
    </row>
    <row r="19" spans="2:27" x14ac:dyDescent="0.2">
      <c r="B19" s="11" t="s">
        <v>28</v>
      </c>
      <c r="C19" s="11" t="s">
        <v>8</v>
      </c>
      <c r="T19" s="12">
        <f>-E9</f>
        <v>-250000</v>
      </c>
      <c r="V19" s="15" t="s">
        <v>3</v>
      </c>
      <c r="W19" s="15">
        <v>1</v>
      </c>
      <c r="X19" s="15">
        <f>W19+1</f>
        <v>2</v>
      </c>
      <c r="Y19" s="15">
        <f>X19+1</f>
        <v>3</v>
      </c>
      <c r="Z19" s="15">
        <f t="shared" ref="Z19:AA19" si="0">Y19+1</f>
        <v>4</v>
      </c>
      <c r="AA19" s="15">
        <f t="shared" si="0"/>
        <v>5</v>
      </c>
    </row>
    <row r="20" spans="2:27" x14ac:dyDescent="0.2">
      <c r="B20" s="5" t="s">
        <v>21</v>
      </c>
      <c r="C20" s="6">
        <f>D10*T11+D11*T21</f>
        <v>222295.56165438262</v>
      </c>
      <c r="T20" s="12">
        <f>SUM(W21:AA21)</f>
        <v>248685.19909842219</v>
      </c>
      <c r="V20" s="15" t="s">
        <v>15</v>
      </c>
      <c r="W20" s="12">
        <f>E11</f>
        <v>100000</v>
      </c>
      <c r="X20" s="12">
        <f>W20</f>
        <v>100000</v>
      </c>
      <c r="Y20" s="12">
        <f>X20</f>
        <v>100000</v>
      </c>
      <c r="Z20" s="12"/>
      <c r="AA20" s="12"/>
    </row>
    <row r="21" spans="2:27" ht="12" thickBot="1" x14ac:dyDescent="0.25">
      <c r="B21" s="5" t="s">
        <v>23</v>
      </c>
      <c r="C21" s="6">
        <f>D12*C20</f>
        <v>217849.65042129497</v>
      </c>
      <c r="T21" s="16">
        <f>SUM(T19:T20)</f>
        <v>-1314.800901577808</v>
      </c>
      <c r="V21" s="15" t="s">
        <v>16</v>
      </c>
      <c r="W21" s="13">
        <f>W20/(1+$G$11)^W19</f>
        <v>90909.090909090897</v>
      </c>
      <c r="X21" s="13">
        <f>X20/(1+$G$10)^X19</f>
        <v>82644.62809917354</v>
      </c>
      <c r="Y21" s="13">
        <f>Y20/(1+$G$10)^Y19</f>
        <v>75131.480090157755</v>
      </c>
      <c r="Z21" s="13"/>
      <c r="AA21" s="13"/>
    </row>
    <row r="22" spans="2:27" ht="12" thickTop="1" x14ac:dyDescent="0.2"/>
    <row r="23" spans="2:27" x14ac:dyDescent="0.2">
      <c r="B23" s="5" t="s">
        <v>22</v>
      </c>
      <c r="C23" s="6">
        <f>D16*T27</f>
        <v>-24297.520661157021</v>
      </c>
    </row>
    <row r="25" spans="2:27" x14ac:dyDescent="0.2">
      <c r="B25" s="5" t="s">
        <v>25</v>
      </c>
      <c r="C25" s="6"/>
      <c r="T25" s="12">
        <v>0</v>
      </c>
      <c r="V25" s="15" t="s">
        <v>3</v>
      </c>
      <c r="W25" s="15">
        <v>1</v>
      </c>
      <c r="X25" s="15">
        <f>W25+1</f>
        <v>2</v>
      </c>
      <c r="Y25" s="15">
        <f t="shared" ref="Y25:AA25" si="1">X25+1</f>
        <v>3</v>
      </c>
      <c r="Z25" s="15">
        <f t="shared" si="1"/>
        <v>4</v>
      </c>
      <c r="AA25" s="15">
        <f t="shared" si="1"/>
        <v>5</v>
      </c>
    </row>
    <row r="26" spans="2:27" x14ac:dyDescent="0.2">
      <c r="B26" s="21" t="s">
        <v>26</v>
      </c>
      <c r="C26" s="22">
        <f>C21</f>
        <v>217849.65042129497</v>
      </c>
      <c r="T26" s="12">
        <f>SUM(W27:AA27)</f>
        <v>-69421.487603305781</v>
      </c>
      <c r="V26" s="15" t="s">
        <v>15</v>
      </c>
      <c r="W26" s="12">
        <f>-E16</f>
        <v>-40000</v>
      </c>
      <c r="X26" s="12">
        <f>W26</f>
        <v>-40000</v>
      </c>
    </row>
    <row r="27" spans="2:27" ht="12" thickBot="1" x14ac:dyDescent="0.25">
      <c r="B27" s="23" t="s">
        <v>27</v>
      </c>
      <c r="C27" s="24">
        <f>C23</f>
        <v>-24297.520661157021</v>
      </c>
      <c r="T27" s="16">
        <f>SUM(T25:T26)</f>
        <v>-69421.487603305781</v>
      </c>
      <c r="V27" s="15" t="s">
        <v>16</v>
      </c>
      <c r="W27" s="13">
        <f>W26/(1+$G$16)^W25</f>
        <v>-36363.63636363636</v>
      </c>
      <c r="X27" s="13">
        <f>X26/(1+$G$16)^X25</f>
        <v>-33057.851239669413</v>
      </c>
    </row>
    <row r="28" spans="2:27" ht="12" thickTop="1" x14ac:dyDescent="0.2"/>
    <row r="36" spans="20:20" ht="12" thickBot="1" x14ac:dyDescent="0.25">
      <c r="T36" s="16">
        <v>0</v>
      </c>
    </row>
    <row r="37" spans="20:20" ht="12" thickTop="1" x14ac:dyDescent="0.2"/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DecisionTree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cp:lastPrinted>2019-12-03T04:58:55Z</cp:lastPrinted>
  <dcterms:created xsi:type="dcterms:W3CDTF">2019-12-03T04:58:05Z</dcterms:created>
  <dcterms:modified xsi:type="dcterms:W3CDTF">2019-12-03T10:00:35Z</dcterms:modified>
</cp:coreProperties>
</file>