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dikov\Downloads\"/>
    </mc:Choice>
  </mc:AlternateContent>
  <bookViews>
    <workbookView xWindow="0" yWindow="0" windowWidth="28800" windowHeight="11400"/>
  </bookViews>
  <sheets>
    <sheet name="REV-FC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1" l="1"/>
  <c r="D11" i="1"/>
  <c r="F16" i="1"/>
  <c r="F15" i="1"/>
  <c r="H9" i="1"/>
  <c r="F10" i="1"/>
  <c r="F13" i="1" s="1"/>
  <c r="F8" i="1"/>
  <c r="D32" i="1"/>
  <c r="D34" i="1"/>
  <c r="C38" i="1"/>
  <c r="D28" i="1"/>
  <c r="C26" i="1"/>
  <c r="C28" i="1"/>
  <c r="D26" i="1"/>
  <c r="C16" i="1"/>
  <c r="C19" i="1"/>
  <c r="D10" i="1"/>
  <c r="C10" i="1"/>
  <c r="D8" i="1"/>
  <c r="C13" i="1"/>
  <c r="C15" i="1" s="1"/>
  <c r="D13" i="1" l="1"/>
  <c r="D15" i="1" s="1"/>
  <c r="D38" i="1"/>
  <c r="D16" i="1" l="1"/>
  <c r="H8" i="1"/>
  <c r="H11" i="1" s="1"/>
  <c r="H13" i="1" s="1"/>
</calcChain>
</file>

<file path=xl/sharedStrings.xml><?xml version="1.0" encoding="utf-8"?>
<sst xmlns="http://schemas.openxmlformats.org/spreadsheetml/2006/main" count="37" uniqueCount="35">
  <si>
    <t>Revenue Forecast</t>
  </si>
  <si>
    <t>Magnimetrics</t>
  </si>
  <si>
    <t>in EUR'000</t>
  </si>
  <si>
    <t>Line Item</t>
  </si>
  <si>
    <t>2019 ACT</t>
  </si>
  <si>
    <t>2020 BU</t>
  </si>
  <si>
    <t>Sale of goods</t>
  </si>
  <si>
    <t>Sale of parts</t>
  </si>
  <si>
    <t>Transport services</t>
  </si>
  <si>
    <t>Maintenance services</t>
  </si>
  <si>
    <t>Other revenue</t>
  </si>
  <si>
    <t>Total revenue</t>
  </si>
  <si>
    <t>Maintenance services %</t>
  </si>
  <si>
    <t>Quantities Sold</t>
  </si>
  <si>
    <t>Average Price</t>
  </si>
  <si>
    <t>Transport per item</t>
  </si>
  <si>
    <t>Other revenue %</t>
  </si>
  <si>
    <t>Average % of items requiring maintenance</t>
  </si>
  <si>
    <t>Average % of items covered by warranty</t>
  </si>
  <si>
    <t>Number of items to generate maintenance services revenue</t>
  </si>
  <si>
    <t>Average charge for maintenance per item</t>
  </si>
  <si>
    <t>Other Revenue Items</t>
  </si>
  <si>
    <t>Sale of assets not used</t>
  </si>
  <si>
    <t>Recognized DDA</t>
  </si>
  <si>
    <t>Other</t>
  </si>
  <si>
    <t>Consulting services provided</t>
  </si>
  <si>
    <t>Stock-take surplus</t>
  </si>
  <si>
    <t>Total Other revenues</t>
  </si>
  <si>
    <t>One-off sale of old inventory (clearance)</t>
  </si>
  <si>
    <t>2020 BU 2</t>
  </si>
  <si>
    <t>Compare approaches</t>
  </si>
  <si>
    <t>Detailed approach</t>
  </si>
  <si>
    <t>Applying the materiality concept</t>
  </si>
  <si>
    <t>Deviation</t>
  </si>
  <si>
    <t>Deviation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</si>
</sst>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theme="1"/>
      <name val="Arial"/>
      <family val="2"/>
    </font>
    <font>
      <b/>
      <sz val="9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8"/>
      <color theme="8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43" fontId="2" fillId="0" borderId="0" xfId="1" applyFont="1"/>
    <xf numFmtId="164" fontId="2" fillId="0" borderId="0" xfId="1" applyNumberFormat="1" applyFont="1"/>
    <xf numFmtId="164" fontId="2" fillId="3" borderId="0" xfId="1" applyNumberFormat="1" applyFont="1" applyFill="1"/>
    <xf numFmtId="164" fontId="4" fillId="0" borderId="1" xfId="1" applyNumberFormat="1" applyFont="1" applyBorder="1"/>
    <xf numFmtId="10" fontId="6" fillId="0" borderId="0" xfId="2" applyNumberFormat="1" applyFont="1"/>
    <xf numFmtId="164" fontId="2" fillId="0" borderId="0" xfId="0" applyNumberFormat="1" applyFont="1"/>
    <xf numFmtId="43" fontId="2" fillId="0" borderId="0" xfId="1" applyNumberFormat="1" applyFont="1"/>
    <xf numFmtId="9" fontId="2" fillId="0" borderId="0" xfId="0" applyNumberFormat="1" applyFo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10" fontId="10" fillId="0" borderId="1" xfId="2" applyNumberFormat="1" applyFont="1" applyBorder="1"/>
    <xf numFmtId="0" fontId="10" fillId="0" borderId="1" xfId="0" applyFont="1" applyBorder="1"/>
    <xf numFmtId="164" fontId="2" fillId="0" borderId="2" xfId="0" applyNumberFormat="1" applyFont="1" applyBorder="1"/>
    <xf numFmtId="0" fontId="2" fillId="0" borderId="2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8"/>
  <sheetViews>
    <sheetView showGridLines="0" tabSelected="1" zoomScaleNormal="100" workbookViewId="0">
      <selection activeCell="H28" sqref="H28"/>
    </sheetView>
  </sheetViews>
  <sheetFormatPr defaultColWidth="10.875" defaultRowHeight="11.25" x14ac:dyDescent="0.2"/>
  <cols>
    <col min="1" max="1" width="2.125" style="1" customWidth="1"/>
    <col min="2" max="2" width="36.5" style="1" bestFit="1" customWidth="1"/>
    <col min="3" max="4" width="10.875" style="1"/>
    <col min="5" max="5" width="2.625" style="1" customWidth="1"/>
    <col min="6" max="6" width="10.875" style="1"/>
    <col min="7" max="7" width="4.125" style="1" customWidth="1"/>
    <col min="8" max="8" width="14.375" style="1" bestFit="1" customWidth="1"/>
    <col min="9" max="9" width="19.875" style="1" bestFit="1" customWidth="1"/>
    <col min="10" max="16384" width="10.875" style="1"/>
  </cols>
  <sheetData>
    <row r="2" spans="2:9" ht="15.75" x14ac:dyDescent="0.25">
      <c r="B2" s="2" t="s">
        <v>0</v>
      </c>
    </row>
    <row r="3" spans="2:9" ht="12" x14ac:dyDescent="0.2">
      <c r="B3" s="4" t="s">
        <v>1</v>
      </c>
    </row>
    <row r="5" spans="2:9" x14ac:dyDescent="0.2">
      <c r="B5" s="6" t="s">
        <v>2</v>
      </c>
    </row>
    <row r="7" spans="2:9" x14ac:dyDescent="0.2">
      <c r="B7" s="8" t="s">
        <v>3</v>
      </c>
      <c r="C7" s="9" t="s">
        <v>4</v>
      </c>
      <c r="D7" s="9" t="s">
        <v>5</v>
      </c>
      <c r="F7" s="9" t="s">
        <v>29</v>
      </c>
      <c r="H7" s="8" t="s">
        <v>30</v>
      </c>
      <c r="I7" s="7"/>
    </row>
    <row r="8" spans="2:9" x14ac:dyDescent="0.2">
      <c r="B8" s="1" t="s">
        <v>6</v>
      </c>
      <c r="C8" s="11">
        <v>97773</v>
      </c>
      <c r="D8" s="11">
        <f>D18*D19/1000</f>
        <v>108699.2</v>
      </c>
      <c r="F8" s="11">
        <f>D18*D19/1000</f>
        <v>108699.2</v>
      </c>
      <c r="H8" s="15">
        <f>D13</f>
        <v>130067.75514958118</v>
      </c>
      <c r="I8" s="1" t="s">
        <v>31</v>
      </c>
    </row>
    <row r="9" spans="2:9" x14ac:dyDescent="0.2">
      <c r="B9" s="1" t="s">
        <v>7</v>
      </c>
      <c r="C9" s="11">
        <v>12450</v>
      </c>
      <c r="D9" s="11">
        <v>13100</v>
      </c>
      <c r="F9" s="11">
        <v>13100</v>
      </c>
      <c r="H9" s="15">
        <f>F13</f>
        <v>129974.88</v>
      </c>
      <c r="I9" s="1" t="s">
        <v>32</v>
      </c>
    </row>
    <row r="10" spans="2:9" x14ac:dyDescent="0.2">
      <c r="B10" s="1" t="s">
        <v>8</v>
      </c>
      <c r="C10" s="11">
        <f>C18*C21/1000</f>
        <v>6267.5</v>
      </c>
      <c r="D10" s="11">
        <f>D18*D21/1000</f>
        <v>7025.68</v>
      </c>
      <c r="F10" s="11">
        <f>D18*D21/1000</f>
        <v>7025.68</v>
      </c>
    </row>
    <row r="11" spans="2:9" x14ac:dyDescent="0.2">
      <c r="B11" s="1" t="s">
        <v>9</v>
      </c>
      <c r="C11" s="11">
        <v>950</v>
      </c>
      <c r="D11" s="12">
        <f>D26*D28/1000</f>
        <v>1054.8751495811728</v>
      </c>
      <c r="F11" s="12">
        <v>950</v>
      </c>
      <c r="H11" s="22">
        <f>H8-H9</f>
        <v>92.875149581173901</v>
      </c>
      <c r="I11" s="23" t="s">
        <v>33</v>
      </c>
    </row>
    <row r="12" spans="2:9" x14ac:dyDescent="0.2">
      <c r="B12" s="1" t="s">
        <v>10</v>
      </c>
      <c r="C12" s="11">
        <v>200</v>
      </c>
      <c r="D12" s="12">
        <f>D38</f>
        <v>188</v>
      </c>
      <c r="F12" s="12">
        <v>200</v>
      </c>
    </row>
    <row r="13" spans="2:9" ht="12" thickBot="1" x14ac:dyDescent="0.25">
      <c r="B13" s="3" t="s">
        <v>11</v>
      </c>
      <c r="C13" s="13">
        <f>SUM(C8:C12)</f>
        <v>117640.5</v>
      </c>
      <c r="D13" s="13">
        <f>SUM(D8:D12)</f>
        <v>130067.75514958118</v>
      </c>
      <c r="F13" s="13">
        <f>SUM(F8:F12)</f>
        <v>129974.88</v>
      </c>
      <c r="H13" s="20">
        <f>H11/H8</f>
        <v>7.1405206828060617E-4</v>
      </c>
      <c r="I13" s="21" t="s">
        <v>34</v>
      </c>
    </row>
    <row r="15" spans="2:9" x14ac:dyDescent="0.2">
      <c r="B15" s="5" t="s">
        <v>12</v>
      </c>
      <c r="C15" s="14">
        <f>C11/C13</f>
        <v>8.0754502063490035E-3</v>
      </c>
      <c r="D15" s="14">
        <f>D11/D13</f>
        <v>8.1101972457973143E-3</v>
      </c>
      <c r="F15" s="14">
        <f>F11/F13</f>
        <v>7.309104651606526E-3</v>
      </c>
    </row>
    <row r="16" spans="2:9" x14ac:dyDescent="0.2">
      <c r="B16" s="5" t="s">
        <v>16</v>
      </c>
      <c r="C16" s="14">
        <f>C12/C13</f>
        <v>1.7000947802840009E-3</v>
      </c>
      <c r="D16" s="14">
        <f>D12/D13</f>
        <v>1.4454005128618948E-3</v>
      </c>
      <c r="F16" s="14">
        <f>F12/F13</f>
        <v>1.5387588740224264E-3</v>
      </c>
    </row>
    <row r="18" spans="2:4" x14ac:dyDescent="0.2">
      <c r="B18" s="1" t="s">
        <v>13</v>
      </c>
      <c r="C18" s="15">
        <v>250700</v>
      </c>
      <c r="D18" s="15">
        <v>265120</v>
      </c>
    </row>
    <row r="19" spans="2:4" x14ac:dyDescent="0.2">
      <c r="B19" s="1" t="s">
        <v>14</v>
      </c>
      <c r="C19" s="10">
        <f>C8/C18*1000</f>
        <v>390</v>
      </c>
      <c r="D19" s="10">
        <v>410</v>
      </c>
    </row>
    <row r="21" spans="2:4" x14ac:dyDescent="0.2">
      <c r="B21" s="1" t="s">
        <v>15</v>
      </c>
      <c r="C21" s="16">
        <v>25</v>
      </c>
      <c r="D21" s="16">
        <v>26.5</v>
      </c>
    </row>
    <row r="23" spans="2:4" x14ac:dyDescent="0.2">
      <c r="B23" s="1" t="s">
        <v>17</v>
      </c>
      <c r="C23" s="17">
        <v>0.12</v>
      </c>
      <c r="D23" s="17">
        <v>0.12</v>
      </c>
    </row>
    <row r="24" spans="2:4" x14ac:dyDescent="0.2">
      <c r="B24" s="1" t="s">
        <v>18</v>
      </c>
      <c r="C24" s="17">
        <v>0.75</v>
      </c>
      <c r="D24" s="17">
        <v>0.75</v>
      </c>
    </row>
    <row r="26" spans="2:4" x14ac:dyDescent="0.2">
      <c r="B26" s="1" t="s">
        <v>19</v>
      </c>
      <c r="C26" s="15">
        <f>C18*C23*(1-C24)</f>
        <v>7521</v>
      </c>
      <c r="D26" s="15">
        <f>D18*D23*(1-D24)</f>
        <v>7953.5999999999995</v>
      </c>
    </row>
    <row r="28" spans="2:4" x14ac:dyDescent="0.2">
      <c r="B28" s="1" t="s">
        <v>20</v>
      </c>
      <c r="C28" s="10">
        <f>C11*1000/C26</f>
        <v>126.31299029384391</v>
      </c>
      <c r="D28" s="10">
        <f>C28*1.05</f>
        <v>132.62863980853612</v>
      </c>
    </row>
    <row r="31" spans="2:4" x14ac:dyDescent="0.2">
      <c r="B31" s="18" t="s">
        <v>21</v>
      </c>
      <c r="C31" s="19" t="s">
        <v>4</v>
      </c>
      <c r="D31" s="19" t="s">
        <v>5</v>
      </c>
    </row>
    <row r="32" spans="2:4" x14ac:dyDescent="0.2">
      <c r="B32" s="1" t="s">
        <v>22</v>
      </c>
      <c r="C32" s="11">
        <v>80</v>
      </c>
      <c r="D32" s="11">
        <f>C32*1.25</f>
        <v>100</v>
      </c>
    </row>
    <row r="33" spans="2:4" x14ac:dyDescent="0.2">
      <c r="B33" s="1" t="s">
        <v>23</v>
      </c>
      <c r="C33" s="11">
        <v>45</v>
      </c>
      <c r="D33" s="11">
        <v>40</v>
      </c>
    </row>
    <row r="34" spans="2:4" x14ac:dyDescent="0.2">
      <c r="B34" s="1" t="s">
        <v>25</v>
      </c>
      <c r="C34" s="11">
        <v>40</v>
      </c>
      <c r="D34" s="11">
        <f>C34*1.2</f>
        <v>48</v>
      </c>
    </row>
    <row r="35" spans="2:4" x14ac:dyDescent="0.2">
      <c r="B35" s="1" t="s">
        <v>26</v>
      </c>
      <c r="C35" s="11">
        <v>20</v>
      </c>
      <c r="D35" s="11">
        <v>0</v>
      </c>
    </row>
    <row r="36" spans="2:4" x14ac:dyDescent="0.2">
      <c r="B36" s="1" t="s">
        <v>28</v>
      </c>
      <c r="C36" s="11">
        <v>10</v>
      </c>
      <c r="D36" s="11">
        <v>0</v>
      </c>
    </row>
    <row r="37" spans="2:4" x14ac:dyDescent="0.2">
      <c r="B37" s="1" t="s">
        <v>24</v>
      </c>
      <c r="C37" s="11">
        <v>5</v>
      </c>
      <c r="D37" s="11">
        <v>0</v>
      </c>
    </row>
    <row r="38" spans="2:4" ht="12" thickBot="1" x14ac:dyDescent="0.25">
      <c r="B38" s="3" t="s">
        <v>27</v>
      </c>
      <c r="C38" s="13">
        <f>SUM(C32:C37)</f>
        <v>200</v>
      </c>
      <c r="D38" s="13">
        <f>SUM(D32:D37)</f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REV-FC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Dobromir Dikov</cp:lastModifiedBy>
  <dcterms:created xsi:type="dcterms:W3CDTF">2020-01-02T13:52:30Z</dcterms:created>
  <dcterms:modified xsi:type="dcterms:W3CDTF">2020-01-06T09:59:28Z</dcterms:modified>
</cp:coreProperties>
</file>