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3040" windowHeight="9210"/>
  </bookViews>
  <sheets>
    <sheet name="QuickRat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1" l="1"/>
  <c r="K24" i="1"/>
  <c r="N24" i="1" s="1"/>
  <c r="K23" i="1"/>
  <c r="K19" i="1"/>
  <c r="K18" i="1"/>
  <c r="N18" i="1" s="1"/>
  <c r="K17" i="1"/>
  <c r="N17" i="1" s="1"/>
  <c r="K16" i="1"/>
  <c r="K15" i="1"/>
  <c r="K14" i="1"/>
  <c r="N14" i="1" s="1"/>
  <c r="N23" i="1"/>
  <c r="M20" i="1"/>
  <c r="M25" i="1" s="1"/>
  <c r="N15" i="1"/>
  <c r="N16" i="1"/>
  <c r="N19" i="1"/>
  <c r="I26" i="1"/>
  <c r="I28" i="1" s="1"/>
  <c r="I20" i="1"/>
  <c r="N25" i="1" l="1"/>
  <c r="N26" i="1" s="1"/>
  <c r="N28" i="1" s="1"/>
  <c r="M26" i="1"/>
  <c r="N20" i="1"/>
  <c r="C26" i="1"/>
  <c r="C28" i="1" s="1"/>
  <c r="D26" i="1" l="1"/>
  <c r="D28" i="1" s="1"/>
  <c r="E26" i="1" l="1"/>
  <c r="E28" i="1" s="1"/>
  <c r="F26" i="1" l="1"/>
  <c r="F28" i="1" s="1"/>
  <c r="G26" i="1"/>
  <c r="C20" i="1"/>
  <c r="G28" i="1" l="1"/>
  <c r="K26" i="1"/>
  <c r="D20" i="1"/>
  <c r="E20" i="1" l="1"/>
  <c r="F20" i="1" l="1"/>
  <c r="G20" i="1" l="1"/>
  <c r="K20" i="1" s="1"/>
</calcChain>
</file>

<file path=xl/sharedStrings.xml><?xml version="1.0" encoding="utf-8"?>
<sst xmlns="http://schemas.openxmlformats.org/spreadsheetml/2006/main" count="34" uniqueCount="29">
  <si>
    <t>FY 2016</t>
  </si>
  <si>
    <t>FY 2017</t>
  </si>
  <si>
    <t>FY 2018</t>
  </si>
  <si>
    <t>FY 2019</t>
  </si>
  <si>
    <t>Balance Sheet</t>
  </si>
  <si>
    <t>Current assets</t>
  </si>
  <si>
    <t>Raw materials</t>
  </si>
  <si>
    <t>Finished goods</t>
  </si>
  <si>
    <t>Trade receivables</t>
  </si>
  <si>
    <t>Intercompany receivables</t>
  </si>
  <si>
    <t>Other receivables</t>
  </si>
  <si>
    <t>Cash and cash equivalents</t>
  </si>
  <si>
    <t>Total current assets</t>
  </si>
  <si>
    <t>Bank debt</t>
  </si>
  <si>
    <t>Current Liabilities</t>
  </si>
  <si>
    <t>Trade payables</t>
  </si>
  <si>
    <t>Other liabilities</t>
  </si>
  <si>
    <t>Total current liabilities</t>
  </si>
  <si>
    <t>FY 2020</t>
  </si>
  <si>
    <t>FY 2021</t>
  </si>
  <si>
    <t>Quick Ratio</t>
  </si>
  <si>
    <t>Actual</t>
  </si>
  <si>
    <t>Budget</t>
  </si>
  <si>
    <t>Quick Ratio in Financial Modeling</t>
  </si>
  <si>
    <t>Magnimetrics</t>
  </si>
  <si>
    <t>in EUR'000</t>
  </si>
  <si>
    <t>Proposition</t>
  </si>
  <si>
    <t>Budget'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</si>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</sst>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[Red]\(#,##0\)_-;_-* &quot;-&quot;??_-;_-@_-"/>
    <numFmt numFmtId="167" formatCode="_-* #,##0_-;\-* #,##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165" fontId="10" fillId="0" borderId="0" xfId="1" applyNumberFormat="1" applyFont="1"/>
    <xf numFmtId="0" fontId="9" fillId="0" borderId="1" xfId="0" applyFont="1" applyBorder="1"/>
    <xf numFmtId="167" fontId="10" fillId="0" borderId="0" xfId="1" applyNumberFormat="1" applyFont="1"/>
    <xf numFmtId="0" fontId="9" fillId="0" borderId="0" xfId="0" applyFont="1"/>
    <xf numFmtId="167" fontId="9" fillId="0" borderId="1" xfId="1" applyNumberFormat="1" applyFont="1" applyBorder="1"/>
    <xf numFmtId="167" fontId="10" fillId="0" borderId="0" xfId="0" applyNumberFormat="1" applyFont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9" fillId="0" borderId="0" xfId="0" applyFont="1" applyBorder="1"/>
    <xf numFmtId="167" fontId="9" fillId="0" borderId="0" xfId="1" applyNumberFormat="1" applyFont="1" applyBorder="1"/>
    <xf numFmtId="0" fontId="13" fillId="5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4" fillId="3" borderId="2" xfId="0" applyFont="1" applyFill="1" applyBorder="1"/>
    <xf numFmtId="164" fontId="14" fillId="3" borderId="2" xfId="1" applyFont="1" applyFill="1" applyBorder="1"/>
    <xf numFmtId="165" fontId="2" fillId="0" borderId="0" xfId="0" applyNumberFormat="1" applyFont="1"/>
    <xf numFmtId="167" fontId="2" fillId="0" borderId="0" xfId="1" applyNumberFormat="1" applyFont="1"/>
    <xf numFmtId="164" fontId="14" fillId="6" borderId="2" xfId="1" applyFont="1" applyFill="1" applyBorder="1"/>
    <xf numFmtId="10" fontId="12" fillId="0" borderId="0" xfId="2" applyNumberFormat="1" applyFont="1"/>
    <xf numFmtId="10" fontId="13" fillId="0" borderId="1" xfId="2" applyNumberFormat="1" applyFont="1" applyBorder="1"/>
    <xf numFmtId="10" fontId="13" fillId="0" borderId="0" xfId="2" applyNumberFormat="1" applyFont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zoomScale="140" zoomScaleNormal="140" workbookViewId="0">
      <selection activeCell="S8" sqref="S8"/>
    </sheetView>
  </sheetViews>
  <sheetFormatPr defaultRowHeight="11.25" outlineLevelCol="1" x14ac:dyDescent="0.2"/>
  <cols>
    <col min="1" max="1" width="2" style="1" customWidth="1"/>
    <col min="2" max="2" width="22.42578125" style="1" customWidth="1"/>
    <col min="3" max="7" width="11.28515625" style="1" customWidth="1" outlineLevel="1"/>
    <col min="8" max="8" width="2.140625" style="1" customWidth="1"/>
    <col min="9" max="9" width="11.28515625" style="1" bestFit="1" customWidth="1"/>
    <col min="10" max="10" width="2.140625" style="1" customWidth="1"/>
    <col min="11" max="11" width="9" style="1" customWidth="1"/>
    <col min="12" max="12" width="2.140625" style="1" customWidth="1"/>
    <col min="13" max="13" width="11.28515625" style="1" customWidth="1"/>
    <col min="14" max="14" width="11.28515625" style="1" bestFit="1" customWidth="1"/>
    <col min="15" max="16384" width="9.140625" style="1"/>
  </cols>
  <sheetData>
    <row r="1" spans="1:14" x14ac:dyDescent="0.2">
      <c r="B1" s="2"/>
    </row>
    <row r="2" spans="1:14" ht="15.75" x14ac:dyDescent="0.25">
      <c r="B2" s="3" t="s">
        <v>23</v>
      </c>
    </row>
    <row r="3" spans="1:14" ht="12" x14ac:dyDescent="0.2">
      <c r="B3" s="4" t="s">
        <v>24</v>
      </c>
    </row>
    <row r="5" spans="1:14" x14ac:dyDescent="0.2">
      <c r="B5" s="5" t="s">
        <v>25</v>
      </c>
    </row>
    <row r="6" spans="1:14" x14ac:dyDescent="0.2">
      <c r="C6" s="19" t="s">
        <v>21</v>
      </c>
      <c r="D6" s="19" t="s">
        <v>21</v>
      </c>
      <c r="E6" s="19" t="s">
        <v>21</v>
      </c>
      <c r="F6" s="19" t="s">
        <v>21</v>
      </c>
      <c r="G6" s="19" t="s">
        <v>21</v>
      </c>
      <c r="I6" s="20" t="s">
        <v>22</v>
      </c>
      <c r="K6" s="20" t="s">
        <v>28</v>
      </c>
      <c r="M6" s="20" t="s">
        <v>26</v>
      </c>
      <c r="N6" s="20" t="s">
        <v>27</v>
      </c>
    </row>
    <row r="7" spans="1:14" x14ac:dyDescent="0.2">
      <c r="B7" s="15"/>
      <c r="C7" s="16" t="s">
        <v>0</v>
      </c>
      <c r="D7" s="16" t="s">
        <v>1</v>
      </c>
      <c r="E7" s="16" t="s">
        <v>2</v>
      </c>
      <c r="F7" s="16" t="s">
        <v>3</v>
      </c>
      <c r="G7" s="16" t="s">
        <v>18</v>
      </c>
      <c r="I7" s="16" t="s">
        <v>19</v>
      </c>
      <c r="K7" s="16"/>
      <c r="M7" s="16"/>
      <c r="N7" s="16" t="s">
        <v>19</v>
      </c>
    </row>
    <row r="9" spans="1:14" x14ac:dyDescent="0.2">
      <c r="A9" s="6"/>
      <c r="B9" s="6" t="s">
        <v>4</v>
      </c>
      <c r="C9" s="7"/>
      <c r="D9" s="7"/>
      <c r="E9" s="7"/>
      <c r="F9" s="7"/>
      <c r="G9" s="7"/>
      <c r="I9" s="7"/>
      <c r="K9" s="7"/>
      <c r="M9" s="7"/>
      <c r="N9" s="7"/>
    </row>
    <row r="10" spans="1:14" x14ac:dyDescent="0.2">
      <c r="A10" s="8"/>
      <c r="B10" s="8"/>
      <c r="C10" s="8"/>
      <c r="D10" s="8"/>
      <c r="E10" s="8"/>
      <c r="F10" s="8"/>
      <c r="G10" s="8"/>
      <c r="I10" s="8"/>
      <c r="K10" s="8"/>
      <c r="M10" s="8"/>
      <c r="N10" s="8"/>
    </row>
    <row r="11" spans="1:14" x14ac:dyDescent="0.2">
      <c r="A11" s="8"/>
      <c r="B11" s="15"/>
      <c r="C11" s="16">
        <v>1</v>
      </c>
      <c r="D11" s="16">
        <v>2</v>
      </c>
      <c r="E11" s="16">
        <v>3</v>
      </c>
      <c r="F11" s="16">
        <v>4</v>
      </c>
      <c r="G11" s="16">
        <v>5</v>
      </c>
      <c r="I11" s="16">
        <v>6</v>
      </c>
      <c r="K11" s="16"/>
      <c r="M11" s="16">
        <v>6</v>
      </c>
      <c r="N11" s="16">
        <v>6</v>
      </c>
    </row>
    <row r="12" spans="1:14" x14ac:dyDescent="0.2">
      <c r="A12" s="8"/>
      <c r="B12" s="8"/>
      <c r="C12" s="11"/>
      <c r="D12" s="11"/>
      <c r="E12" s="11"/>
      <c r="F12" s="11"/>
      <c r="G12" s="11"/>
      <c r="I12" s="11"/>
      <c r="K12" s="11"/>
      <c r="M12" s="11"/>
      <c r="N12" s="11"/>
    </row>
    <row r="13" spans="1:14" x14ac:dyDescent="0.2">
      <c r="A13" s="8"/>
      <c r="B13" s="12" t="s">
        <v>5</v>
      </c>
      <c r="C13" s="23"/>
      <c r="D13" s="23"/>
      <c r="E13" s="23"/>
      <c r="F13" s="23"/>
      <c r="G13" s="23"/>
      <c r="I13" s="23"/>
      <c r="K13" s="23"/>
      <c r="M13" s="23"/>
      <c r="N13" s="23"/>
    </row>
    <row r="14" spans="1:14" x14ac:dyDescent="0.2">
      <c r="A14" s="8"/>
      <c r="B14" s="8" t="s">
        <v>6</v>
      </c>
      <c r="C14" s="9">
        <v>48467.569784192172</v>
      </c>
      <c r="D14" s="9">
        <v>82503.403772432182</v>
      </c>
      <c r="E14" s="9">
        <v>120020.73294380173</v>
      </c>
      <c r="F14" s="9">
        <v>92900.836958031563</v>
      </c>
      <c r="G14" s="9">
        <v>154000.00006935999</v>
      </c>
      <c r="I14" s="24">
        <v>247899.083041985</v>
      </c>
      <c r="K14" s="26">
        <f>I14/G14-1</f>
        <v>0.60973430474242751</v>
      </c>
      <c r="M14" s="24">
        <v>-70000</v>
      </c>
      <c r="N14" s="24">
        <f>SUM(I14:M14)</f>
        <v>177899.69277628974</v>
      </c>
    </row>
    <row r="15" spans="1:14" x14ac:dyDescent="0.2">
      <c r="A15" s="8"/>
      <c r="B15" s="8" t="s">
        <v>7</v>
      </c>
      <c r="C15" s="9">
        <v>129735.612911113</v>
      </c>
      <c r="D15" s="9">
        <v>135156.37685274199</v>
      </c>
      <c r="E15" s="9">
        <v>183013.945273333</v>
      </c>
      <c r="F15" s="9">
        <v>161816.162812633</v>
      </c>
      <c r="G15" s="9">
        <v>183989.23998637599</v>
      </c>
      <c r="I15" s="24">
        <v>115635.099174861</v>
      </c>
      <c r="K15" s="26">
        <f>I15/G15-1</f>
        <v>-0.37151162109575797</v>
      </c>
      <c r="M15" s="24">
        <v>78000</v>
      </c>
      <c r="N15" s="24">
        <f t="shared" ref="N15:N19" si="0">SUM(I15:M15)</f>
        <v>193634.7276632399</v>
      </c>
    </row>
    <row r="16" spans="1:14" x14ac:dyDescent="0.2">
      <c r="A16" s="8"/>
      <c r="B16" s="8" t="s">
        <v>8</v>
      </c>
      <c r="C16" s="9">
        <v>48134.014710228097</v>
      </c>
      <c r="D16" s="9">
        <v>62852.263213055499</v>
      </c>
      <c r="E16" s="9">
        <v>74735.078188598796</v>
      </c>
      <c r="F16" s="9">
        <v>82147.561339635067</v>
      </c>
      <c r="G16" s="9">
        <v>97205.000308913703</v>
      </c>
      <c r="I16" s="24">
        <v>95270.824499738199</v>
      </c>
      <c r="K16" s="26">
        <f>I16/G16-1</f>
        <v>-1.9897904459943105E-2</v>
      </c>
      <c r="M16" s="24"/>
      <c r="N16" s="24">
        <f t="shared" si="0"/>
        <v>95270.804601833734</v>
      </c>
    </row>
    <row r="17" spans="1:14" x14ac:dyDescent="0.2">
      <c r="A17" s="8"/>
      <c r="B17" s="8" t="s">
        <v>9</v>
      </c>
      <c r="C17" s="9">
        <v>806</v>
      </c>
      <c r="D17" s="9">
        <v>915</v>
      </c>
      <c r="E17" s="9">
        <v>1245</v>
      </c>
      <c r="F17" s="9">
        <v>1590</v>
      </c>
      <c r="G17" s="9">
        <v>1800</v>
      </c>
      <c r="I17" s="24">
        <v>620.04375000000005</v>
      </c>
      <c r="K17" s="26">
        <f>I17/G17-1</f>
        <v>-0.6555312499999999</v>
      </c>
      <c r="M17" s="24"/>
      <c r="N17" s="24">
        <f t="shared" si="0"/>
        <v>619.38821875000008</v>
      </c>
    </row>
    <row r="18" spans="1:14" x14ac:dyDescent="0.2">
      <c r="A18" s="8"/>
      <c r="B18" s="8" t="s">
        <v>10</v>
      </c>
      <c r="C18" s="9">
        <v>4526.5356029453214</v>
      </c>
      <c r="D18" s="9">
        <v>5729.7919024624325</v>
      </c>
      <c r="E18" s="9">
        <v>6228.0346765896002</v>
      </c>
      <c r="F18" s="9">
        <v>7414.3269959399995</v>
      </c>
      <c r="G18" s="9">
        <v>8238.1411066000001</v>
      </c>
      <c r="I18" s="24">
        <v>10680.9543675</v>
      </c>
      <c r="K18" s="26">
        <f>I18/G18-1</f>
        <v>0.29652481418932441</v>
      </c>
      <c r="M18" s="24"/>
      <c r="N18" s="24">
        <f t="shared" si="0"/>
        <v>10681.25089231419</v>
      </c>
    </row>
    <row r="19" spans="1:14" x14ac:dyDescent="0.2">
      <c r="A19" s="8"/>
      <c r="B19" s="8" t="s">
        <v>11</v>
      </c>
      <c r="C19" s="9">
        <v>15556.225497613928</v>
      </c>
      <c r="D19" s="9">
        <v>9096.3129816845249</v>
      </c>
      <c r="E19" s="9">
        <v>5908.0455262296273</v>
      </c>
      <c r="F19" s="9">
        <v>11523.958443314779</v>
      </c>
      <c r="G19" s="9">
        <v>4999.9995032974039</v>
      </c>
      <c r="I19" s="24">
        <v>828.51676090214585</v>
      </c>
      <c r="K19" s="26">
        <f>I19/G19-1</f>
        <v>-0.83429663135851218</v>
      </c>
      <c r="M19" s="24"/>
      <c r="N19" s="24">
        <f t="shared" si="0"/>
        <v>827.68246427078736</v>
      </c>
    </row>
    <row r="20" spans="1:14" x14ac:dyDescent="0.2">
      <c r="A20" s="8"/>
      <c r="B20" s="10" t="s">
        <v>12</v>
      </c>
      <c r="C20" s="13">
        <f t="shared" ref="C20:G20" si="1">SUM(C14:C19)</f>
        <v>247225.95850609252</v>
      </c>
      <c r="D20" s="13">
        <f t="shared" si="1"/>
        <v>296253.14872237662</v>
      </c>
      <c r="E20" s="13">
        <f t="shared" si="1"/>
        <v>391150.83660855272</v>
      </c>
      <c r="F20" s="13">
        <f t="shared" si="1"/>
        <v>357392.84654955438</v>
      </c>
      <c r="G20" s="13">
        <f t="shared" si="1"/>
        <v>450232.38097454706</v>
      </c>
      <c r="I20" s="13">
        <f t="shared" ref="I20:N20" si="2">SUM(I14:I19)</f>
        <v>470934.52159498632</v>
      </c>
      <c r="K20" s="27">
        <f>I20/G20-1</f>
        <v>4.59810122400095E-2</v>
      </c>
      <c r="M20" s="13">
        <f t="shared" si="2"/>
        <v>8000</v>
      </c>
      <c r="N20" s="13">
        <f t="shared" si="2"/>
        <v>478933.54661669838</v>
      </c>
    </row>
    <row r="21" spans="1:14" x14ac:dyDescent="0.2">
      <c r="A21" s="8"/>
      <c r="B21" s="17"/>
      <c r="C21" s="18"/>
      <c r="D21" s="18"/>
      <c r="E21" s="18"/>
      <c r="F21" s="18"/>
      <c r="G21" s="18"/>
      <c r="I21" s="18"/>
      <c r="K21" s="28"/>
      <c r="M21" s="18"/>
      <c r="N21" s="18"/>
    </row>
    <row r="22" spans="1:14" x14ac:dyDescent="0.2">
      <c r="A22" s="8"/>
      <c r="B22" s="12" t="s">
        <v>14</v>
      </c>
      <c r="C22" s="11"/>
      <c r="D22" s="11"/>
      <c r="E22" s="11"/>
      <c r="F22" s="11"/>
      <c r="G22" s="11"/>
      <c r="I22" s="11"/>
      <c r="K22" s="26"/>
      <c r="M22" s="11"/>
      <c r="N22" s="11"/>
    </row>
    <row r="23" spans="1:14" x14ac:dyDescent="0.2">
      <c r="A23" s="8"/>
      <c r="B23" s="8" t="s">
        <v>13</v>
      </c>
      <c r="C23" s="24">
        <v>66082.5</v>
      </c>
      <c r="D23" s="24">
        <v>69664.5</v>
      </c>
      <c r="E23" s="24">
        <v>73246.5</v>
      </c>
      <c r="F23" s="24">
        <v>75828.5</v>
      </c>
      <c r="G23" s="24">
        <v>76410.5</v>
      </c>
      <c r="H23" s="24"/>
      <c r="I23" s="24">
        <v>68910.5</v>
      </c>
      <c r="J23" s="24"/>
      <c r="K23" s="26">
        <f>I23/G23-1</f>
        <v>-9.8154049508902608E-2</v>
      </c>
      <c r="L23" s="24"/>
      <c r="M23" s="24"/>
      <c r="N23" s="24">
        <f t="shared" ref="N23:N25" si="3">SUM(I23:M23)</f>
        <v>68910.401845950488</v>
      </c>
    </row>
    <row r="24" spans="1:14" x14ac:dyDescent="0.2">
      <c r="A24" s="8"/>
      <c r="B24" s="8" t="s">
        <v>15</v>
      </c>
      <c r="C24" s="24">
        <v>88528.248776567154</v>
      </c>
      <c r="D24" s="24">
        <v>110766.53177475656</v>
      </c>
      <c r="E24" s="24">
        <v>141154.44619718319</v>
      </c>
      <c r="F24" s="24">
        <v>118413.6761822297</v>
      </c>
      <c r="G24" s="24">
        <v>165840.00000116002</v>
      </c>
      <c r="H24" s="24"/>
      <c r="I24" s="24">
        <v>168707.71263909095</v>
      </c>
      <c r="J24" s="24"/>
      <c r="K24" s="26">
        <f>I24/G24-1</f>
        <v>1.7292044367528181E-2</v>
      </c>
      <c r="L24" s="24"/>
      <c r="M24" s="24"/>
      <c r="N24" s="24">
        <f t="shared" si="3"/>
        <v>168707.72993113531</v>
      </c>
    </row>
    <row r="25" spans="1:14" x14ac:dyDescent="0.2">
      <c r="A25" s="8"/>
      <c r="B25" s="8" t="s">
        <v>16</v>
      </c>
      <c r="C25" s="24">
        <v>3621.2867174698417</v>
      </c>
      <c r="D25" s="24">
        <v>3550.2810955586683</v>
      </c>
      <c r="E25" s="24">
        <v>3622.73581179456</v>
      </c>
      <c r="F25" s="24">
        <v>4164.0641514879999</v>
      </c>
      <c r="G25" s="24">
        <v>4526.1566863999997</v>
      </c>
      <c r="H25" s="24"/>
      <c r="I25" s="24">
        <v>6265.6966151656807</v>
      </c>
      <c r="J25" s="24"/>
      <c r="K25" s="26">
        <f>I25/G25-1</f>
        <v>0.38433047048339608</v>
      </c>
      <c r="L25" s="24"/>
      <c r="M25" s="24">
        <f>M20</f>
        <v>8000</v>
      </c>
      <c r="N25" s="24">
        <f t="shared" si="3"/>
        <v>14266.080945636164</v>
      </c>
    </row>
    <row r="26" spans="1:14" x14ac:dyDescent="0.2">
      <c r="A26" s="8"/>
      <c r="B26" s="10" t="s">
        <v>17</v>
      </c>
      <c r="C26" s="13">
        <f t="shared" ref="C26:G26" si="4">SUM(C23:C25)</f>
        <v>158232.035494037</v>
      </c>
      <c r="D26" s="13">
        <f t="shared" si="4"/>
        <v>183981.31287031522</v>
      </c>
      <c r="E26" s="13">
        <f t="shared" si="4"/>
        <v>218023.68200897775</v>
      </c>
      <c r="F26" s="13">
        <f t="shared" si="4"/>
        <v>198406.24033371772</v>
      </c>
      <c r="G26" s="13">
        <f t="shared" si="4"/>
        <v>246776.65668756003</v>
      </c>
      <c r="I26" s="13">
        <f t="shared" ref="I26:N26" si="5">SUM(I23:I25)</f>
        <v>243883.90925425664</v>
      </c>
      <c r="K26" s="27">
        <f>I26/G26-1</f>
        <v>-1.1722127498330792E-2</v>
      </c>
      <c r="M26" s="13">
        <f t="shared" si="5"/>
        <v>8000</v>
      </c>
      <c r="N26" s="13">
        <f t="shared" si="5"/>
        <v>251884.21272272198</v>
      </c>
    </row>
    <row r="27" spans="1:14" x14ac:dyDescent="0.2">
      <c r="A27" s="8"/>
      <c r="B27" s="8"/>
      <c r="C27" s="8"/>
      <c r="D27" s="14"/>
      <c r="E27" s="14"/>
      <c r="F27" s="14"/>
      <c r="G27" s="14"/>
      <c r="I27" s="14"/>
      <c r="M27" s="14"/>
      <c r="N27" s="14"/>
    </row>
    <row r="28" spans="1:14" ht="12" thickBot="1" x14ac:dyDescent="0.25">
      <c r="B28" s="21" t="s">
        <v>20</v>
      </c>
      <c r="C28" s="22">
        <f>(C15+C16+C17+C19)/C26</f>
        <v>1.227512826416713</v>
      </c>
      <c r="D28" s="22">
        <f t="shared" ref="D28:N28" si="6">(D15+D16+D17+D19)/D26</f>
        <v>1.1306580532671335</v>
      </c>
      <c r="E28" s="22">
        <f t="shared" si="6"/>
        <v>1.215015114629856</v>
      </c>
      <c r="F28" s="22">
        <f t="shared" si="6"/>
        <v>1.2957136941014569</v>
      </c>
      <c r="G28" s="22">
        <f t="shared" si="6"/>
        <v>1.1670238330654261</v>
      </c>
      <c r="I28" s="25">
        <f t="shared" si="6"/>
        <v>0.87071953551521586</v>
      </c>
      <c r="N28" s="22">
        <f t="shared" si="6"/>
        <v>1.1527225140851485</v>
      </c>
    </row>
  </sheetData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2020-03-05T12:56:59Z</dcterms:modified>
</cp:coreProperties>
</file>