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Customer Lifetime Value Analysis/"/>
    </mc:Choice>
  </mc:AlternateContent>
  <xr:revisionPtr revIDLastSave="150" documentId="8_{2D8B3EE6-E410-4929-B14D-2E123D50370C}" xr6:coauthVersionLast="47" xr6:coauthVersionMax="47" xr10:uidLastSave="{5919C01C-7488-499B-BC5C-0EED872F409B}"/>
  <bookViews>
    <workbookView xWindow="-120" yWindow="-120" windowWidth="29040" windowHeight="15990" xr2:uid="{493D56DE-86A4-4520-B41B-1BD77B52E26A}"/>
  </bookViews>
  <sheets>
    <sheet name="CLV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5" l="1"/>
  <c r="F13" i="5" s="1"/>
  <c r="G13" i="5" s="1"/>
  <c r="H13" i="5" s="1"/>
  <c r="D23" i="5"/>
  <c r="E22" i="5"/>
  <c r="F22" i="5" s="1"/>
  <c r="D19" i="5"/>
  <c r="E19" i="5" s="1"/>
  <c r="F19" i="5" s="1"/>
  <c r="G19" i="5" s="1"/>
  <c r="H19" i="5" s="1"/>
  <c r="D16" i="5"/>
  <c r="E15" i="5"/>
  <c r="F15" i="5" s="1"/>
  <c r="G15" i="5" s="1"/>
  <c r="H15" i="5" s="1"/>
  <c r="C11" i="5"/>
  <c r="C25" i="5" s="1"/>
  <c r="C26" i="5" s="1"/>
  <c r="D7" i="5"/>
  <c r="E7" i="5" s="1"/>
  <c r="F7" i="5" s="1"/>
  <c r="G7" i="5" s="1"/>
  <c r="H7" i="5" s="1"/>
  <c r="E23" i="5" l="1"/>
  <c r="G22" i="5"/>
  <c r="H22" i="5" s="1"/>
  <c r="F23" i="5"/>
  <c r="D20" i="5"/>
  <c r="D25" i="5" s="1"/>
  <c r="D26" i="5" s="1"/>
  <c r="F16" i="5"/>
  <c r="F20" i="5" s="1"/>
  <c r="F25" i="5" s="1"/>
  <c r="E16" i="5"/>
  <c r="E20" i="5" s="1"/>
  <c r="E25" i="5" s="1"/>
  <c r="G23" i="5" l="1"/>
  <c r="H23" i="5" s="1"/>
  <c r="E26" i="5"/>
  <c r="F26" i="5" s="1"/>
  <c r="H16" i="5"/>
  <c r="H20" i="5" s="1"/>
  <c r="G16" i="5"/>
  <c r="G20" i="5" s="1"/>
  <c r="H25" i="5" l="1"/>
  <c r="G25" i="5"/>
  <c r="G26" i="5"/>
  <c r="H26" i="5" s="1"/>
</calcChain>
</file>

<file path=xl/sharedStrings.xml><?xml version="1.0" encoding="utf-8"?>
<sst xmlns="http://schemas.openxmlformats.org/spreadsheetml/2006/main" count="18" uniqueCount="18">
  <si>
    <t>Magnimetrics</t>
  </si>
  <si>
    <t>EUR</t>
  </si>
  <si>
    <t>Year</t>
  </si>
  <si>
    <t>Campaign Cost (Client Acquisition Cost)</t>
  </si>
  <si>
    <t>Acquired Customers</t>
  </si>
  <si>
    <t>Average CAC</t>
  </si>
  <si>
    <t>Average Customer Revenue per Year</t>
  </si>
  <si>
    <t>Gross Profit Margin</t>
  </si>
  <si>
    <t>Gross Profit</t>
  </si>
  <si>
    <t>Customer Retention Rate</t>
  </si>
  <si>
    <t>Cumulative Retention Rate</t>
  </si>
  <si>
    <t>Estimated Customer Profit</t>
  </si>
  <si>
    <t>Discount rate</t>
  </si>
  <si>
    <t>Discount factor</t>
  </si>
  <si>
    <t>NPV</t>
  </si>
  <si>
    <t>Cumulative CLV</t>
  </si>
  <si>
    <t>Expected growth y-o-y</t>
  </si>
  <si>
    <t>Customer Lifetime Value (CLV)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</si>
</sst>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i/>
      <sz val="8"/>
      <color rgb="FF002060"/>
      <name val="Arial"/>
      <family val="2"/>
    </font>
    <font>
      <sz val="8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0" borderId="0" xfId="0" applyFont="1"/>
    <xf numFmtId="164" fontId="4" fillId="0" borderId="0" xfId="1" applyNumberFormat="1" applyFont="1"/>
    <xf numFmtId="43" fontId="4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9" fillId="0" borderId="0" xfId="1" applyNumberFormat="1" applyFont="1"/>
    <xf numFmtId="9" fontId="4" fillId="0" borderId="0" xfId="0" applyNumberFormat="1" applyFont="1"/>
    <xf numFmtId="9" fontId="9" fillId="0" borderId="0" xfId="0" applyNumberFormat="1" applyFont="1"/>
    <xf numFmtId="0" fontId="5" fillId="4" borderId="1" xfId="0" applyFont="1" applyFill="1" applyBorder="1"/>
    <xf numFmtId="164" fontId="5" fillId="4" borderId="1" xfId="1" applyNumberFormat="1" applyFont="1" applyFill="1" applyBorder="1"/>
    <xf numFmtId="0" fontId="5" fillId="0" borderId="2" xfId="0" applyFont="1" applyBorder="1"/>
    <xf numFmtId="164" fontId="5" fillId="0" borderId="2" xfId="1" applyNumberFormat="1" applyFont="1" applyBorder="1"/>
    <xf numFmtId="164" fontId="5" fillId="0" borderId="2" xfId="0" applyNumberFormat="1" applyFont="1" applyBorder="1"/>
    <xf numFmtId="164" fontId="5" fillId="3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CBF6-0C5C-4D9A-A3FB-3AD000761994}">
  <dimension ref="B2:H26"/>
  <sheetViews>
    <sheetView showGridLines="0" tabSelected="1" zoomScaleNormal="100" workbookViewId="0">
      <pane ySplit="7" topLeftCell="A8" activePane="bottomLeft" state="frozen"/>
      <selection pane="bottomLeft" activeCell="C25" sqref="C25"/>
    </sheetView>
  </sheetViews>
  <sheetFormatPr defaultRowHeight="11.25" x14ac:dyDescent="0.2"/>
  <cols>
    <col min="1" max="1" width="2" style="3" customWidth="1"/>
    <col min="2" max="2" width="30.28515625" style="3" customWidth="1"/>
    <col min="3" max="8" width="8.5703125" style="3" customWidth="1"/>
    <col min="9" max="12" width="7.7109375" style="3" bestFit="1" customWidth="1"/>
    <col min="13" max="16384" width="9.140625" style="3"/>
  </cols>
  <sheetData>
    <row r="2" spans="2:8" ht="15.75" x14ac:dyDescent="0.25">
      <c r="B2" s="6" t="s">
        <v>17</v>
      </c>
    </row>
    <row r="3" spans="2:8" x14ac:dyDescent="0.2">
      <c r="B3" s="7" t="s">
        <v>0</v>
      </c>
    </row>
    <row r="5" spans="2:8" x14ac:dyDescent="0.2">
      <c r="B5" s="8" t="s">
        <v>1</v>
      </c>
    </row>
    <row r="7" spans="2:8" x14ac:dyDescent="0.2">
      <c r="B7" s="1" t="s">
        <v>2</v>
      </c>
      <c r="C7" s="2">
        <v>0</v>
      </c>
      <c r="D7" s="2">
        <f>C7+1</f>
        <v>1</v>
      </c>
      <c r="E7" s="2">
        <f t="shared" ref="E7:H7" si="0">D7+1</f>
        <v>2</v>
      </c>
      <c r="F7" s="2">
        <f t="shared" si="0"/>
        <v>3</v>
      </c>
      <c r="G7" s="2">
        <f t="shared" si="0"/>
        <v>4</v>
      </c>
      <c r="H7" s="2">
        <f t="shared" si="0"/>
        <v>5</v>
      </c>
    </row>
    <row r="9" spans="2:8" x14ac:dyDescent="0.2">
      <c r="B9" s="3" t="s">
        <v>3</v>
      </c>
      <c r="C9" s="9">
        <v>125000</v>
      </c>
    </row>
    <row r="10" spans="2:8" x14ac:dyDescent="0.2">
      <c r="B10" s="3" t="s">
        <v>4</v>
      </c>
      <c r="C10" s="9">
        <v>85</v>
      </c>
    </row>
    <row r="11" spans="2:8" x14ac:dyDescent="0.2">
      <c r="B11" s="3" t="s">
        <v>5</v>
      </c>
      <c r="C11" s="4">
        <f>C9/C10</f>
        <v>1470.5882352941176</v>
      </c>
    </row>
    <row r="13" spans="2:8" x14ac:dyDescent="0.2">
      <c r="B13" s="3" t="s">
        <v>6</v>
      </c>
      <c r="D13" s="9">
        <v>1200</v>
      </c>
      <c r="E13" s="4">
        <f>D13*(1+E14)</f>
        <v>1500</v>
      </c>
      <c r="F13" s="4">
        <f t="shared" ref="F13:H13" si="1">E13*(1+F14)</f>
        <v>1875</v>
      </c>
      <c r="G13" s="4">
        <f t="shared" si="1"/>
        <v>2250</v>
      </c>
      <c r="H13" s="4">
        <f t="shared" si="1"/>
        <v>2587.5</v>
      </c>
    </row>
    <row r="14" spans="2:8" x14ac:dyDescent="0.2">
      <c r="B14" s="3" t="s">
        <v>16</v>
      </c>
      <c r="D14" s="9"/>
      <c r="E14" s="11">
        <v>0.25</v>
      </c>
      <c r="F14" s="11">
        <v>0.25</v>
      </c>
      <c r="G14" s="11">
        <v>0.2</v>
      </c>
      <c r="H14" s="11">
        <v>0.15</v>
      </c>
    </row>
    <row r="15" spans="2:8" x14ac:dyDescent="0.2">
      <c r="B15" s="3" t="s">
        <v>7</v>
      </c>
      <c r="D15" s="11">
        <v>0.7</v>
      </c>
      <c r="E15" s="10">
        <f>D15</f>
        <v>0.7</v>
      </c>
      <c r="F15" s="10">
        <f t="shared" ref="F15:H15" si="2">E15</f>
        <v>0.7</v>
      </c>
      <c r="G15" s="10">
        <f t="shared" si="2"/>
        <v>0.7</v>
      </c>
      <c r="H15" s="10">
        <f t="shared" si="2"/>
        <v>0.7</v>
      </c>
    </row>
    <row r="16" spans="2:8" x14ac:dyDescent="0.2">
      <c r="B16" s="14" t="s">
        <v>8</v>
      </c>
      <c r="C16" s="14"/>
      <c r="D16" s="15">
        <f>D15*D13</f>
        <v>840</v>
      </c>
      <c r="E16" s="15">
        <f t="shared" ref="E16:H16" si="3">E15*E13</f>
        <v>1050</v>
      </c>
      <c r="F16" s="15">
        <f t="shared" si="3"/>
        <v>1312.5</v>
      </c>
      <c r="G16" s="15">
        <f t="shared" si="3"/>
        <v>1575</v>
      </c>
      <c r="H16" s="15">
        <f t="shared" si="3"/>
        <v>1811.2499999999998</v>
      </c>
    </row>
    <row r="18" spans="2:8" x14ac:dyDescent="0.2">
      <c r="B18" s="3" t="s">
        <v>9</v>
      </c>
      <c r="D18" s="11">
        <v>1</v>
      </c>
      <c r="E18" s="11">
        <v>0.6</v>
      </c>
      <c r="F18" s="11">
        <v>0.7</v>
      </c>
      <c r="G18" s="11">
        <v>0.75</v>
      </c>
      <c r="H18" s="11">
        <v>0.8</v>
      </c>
    </row>
    <row r="19" spans="2:8" x14ac:dyDescent="0.2">
      <c r="B19" s="3" t="s">
        <v>10</v>
      </c>
      <c r="D19" s="10">
        <f>D18</f>
        <v>1</v>
      </c>
      <c r="E19" s="10">
        <f>E18*D19</f>
        <v>0.6</v>
      </c>
      <c r="F19" s="10">
        <f t="shared" ref="F19:H19" si="4">F18*E19</f>
        <v>0.42</v>
      </c>
      <c r="G19" s="10">
        <f t="shared" si="4"/>
        <v>0.315</v>
      </c>
      <c r="H19" s="10">
        <f t="shared" si="4"/>
        <v>0.252</v>
      </c>
    </row>
    <row r="20" spans="2:8" x14ac:dyDescent="0.2">
      <c r="B20" s="14" t="s">
        <v>11</v>
      </c>
      <c r="C20" s="14"/>
      <c r="D20" s="16">
        <f>D19*D16</f>
        <v>840</v>
      </c>
      <c r="E20" s="16">
        <f>E19*E16</f>
        <v>630</v>
      </c>
      <c r="F20" s="16">
        <f>F19*F16</f>
        <v>551.25</v>
      </c>
      <c r="G20" s="16">
        <f>G19*G16</f>
        <v>496.125</v>
      </c>
      <c r="H20" s="16">
        <f>H19*H16</f>
        <v>456.43499999999995</v>
      </c>
    </row>
    <row r="22" spans="2:8" x14ac:dyDescent="0.2">
      <c r="B22" s="3" t="s">
        <v>12</v>
      </c>
      <c r="D22" s="11">
        <v>0.1</v>
      </c>
      <c r="E22" s="10">
        <f>D22</f>
        <v>0.1</v>
      </c>
      <c r="F22" s="10">
        <f t="shared" ref="F22:H22" si="5">E22</f>
        <v>0.1</v>
      </c>
      <c r="G22" s="10">
        <f t="shared" si="5"/>
        <v>0.1</v>
      </c>
      <c r="H22" s="10">
        <f t="shared" si="5"/>
        <v>0.1</v>
      </c>
    </row>
    <row r="23" spans="2:8" x14ac:dyDescent="0.2">
      <c r="B23" s="3" t="s">
        <v>13</v>
      </c>
      <c r="C23" s="5">
        <v>1</v>
      </c>
      <c r="D23" s="5">
        <f>(1+D22)*C23</f>
        <v>1.1000000000000001</v>
      </c>
      <c r="E23" s="5">
        <f t="shared" ref="E23:H23" si="6">(1+E22)*D23</f>
        <v>1.2100000000000002</v>
      </c>
      <c r="F23" s="5">
        <f t="shared" si="6"/>
        <v>1.3310000000000004</v>
      </c>
      <c r="G23" s="5">
        <f t="shared" si="6"/>
        <v>1.4641000000000006</v>
      </c>
      <c r="H23" s="5">
        <f t="shared" si="6"/>
        <v>1.6105100000000008</v>
      </c>
    </row>
    <row r="25" spans="2:8" x14ac:dyDescent="0.2">
      <c r="B25" s="14" t="s">
        <v>14</v>
      </c>
      <c r="C25" s="15">
        <f>-C11</f>
        <v>-1470.5882352941176</v>
      </c>
      <c r="D25" s="15">
        <f>D20/D23</f>
        <v>763.63636363636363</v>
      </c>
      <c r="E25" s="15">
        <f t="shared" ref="E25:H25" si="7">E20/E23</f>
        <v>520.66115702479328</v>
      </c>
      <c r="F25" s="15">
        <f t="shared" si="7"/>
        <v>414.16228399699463</v>
      </c>
      <c r="G25" s="15">
        <f t="shared" si="7"/>
        <v>338.86005054299557</v>
      </c>
      <c r="H25" s="15">
        <f t="shared" si="7"/>
        <v>283.41022409050532</v>
      </c>
    </row>
    <row r="26" spans="2:8" ht="12" thickBot="1" x14ac:dyDescent="0.25">
      <c r="B26" s="12" t="s">
        <v>15</v>
      </c>
      <c r="C26" s="13">
        <f>C25</f>
        <v>-1470.5882352941176</v>
      </c>
      <c r="D26" s="13">
        <f>C26+D25</f>
        <v>-706.95187165775394</v>
      </c>
      <c r="E26" s="13">
        <f t="shared" ref="E26:H26" si="8">D26+E25</f>
        <v>-186.29071463296066</v>
      </c>
      <c r="F26" s="13">
        <f t="shared" si="8"/>
        <v>227.87156936403397</v>
      </c>
      <c r="G26" s="13">
        <f t="shared" si="8"/>
        <v>566.73161990702954</v>
      </c>
      <c r="H26" s="17">
        <f t="shared" si="8"/>
        <v>850.14184399753481</v>
      </c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5AFE8E-2BB1-4E31-8979-16287ADC0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B313E7-241C-4416-8F2C-CD883566176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ADBAC4F-5D32-4A2B-9FA4-EA0A00FA21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2021-06-06T19:56:46Z</dcterms:created>
  <dcterms:modified xsi:type="dcterms:W3CDTF">2021-06-07T11:17:50Z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