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nimetrics.sharepoint.com/sites/Magnimetrics/Shared Documents/Articles/2022-12-07_Template_Indirect Method Cash Flow Statement/"/>
    </mc:Choice>
  </mc:AlternateContent>
  <xr:revisionPtr revIDLastSave="42" documentId="8_{DD94AF2E-688F-46CA-BFD4-C4C45E3578A3}" xr6:coauthVersionLast="47" xr6:coauthVersionMax="47" xr10:uidLastSave="{76436FE2-E53D-4922-BDED-91A5DF3B6AF2}"/>
  <bookViews>
    <workbookView xWindow="-120" yWindow="-120" windowWidth="29040" windowHeight="15840" xr2:uid="{39A1C47A-78DA-48EC-8856-F16430A09E43}"/>
  </bookViews>
  <sheets>
    <sheet name="IS" sheetId="1" r:id="rId1"/>
    <sheet name="B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2" l="1"/>
  <c r="C20" i="2"/>
  <c r="B20" i="2"/>
  <c r="D16" i="2"/>
  <c r="D21" i="2" s="1"/>
  <c r="C16" i="2"/>
  <c r="C21" i="2" s="1"/>
  <c r="C23" i="2" s="1"/>
  <c r="B16" i="2"/>
  <c r="B21" i="2" s="1"/>
  <c r="B23" i="2" s="1"/>
  <c r="D9" i="2"/>
  <c r="C9" i="2"/>
  <c r="B9" i="2"/>
  <c r="D26" i="1"/>
  <c r="C26" i="1"/>
  <c r="B26" i="1"/>
  <c r="D19" i="1"/>
  <c r="C19" i="1"/>
  <c r="B19" i="1"/>
  <c r="D5" i="1"/>
  <c r="C5" i="1"/>
  <c r="B5" i="1"/>
  <c r="D20" i="1" l="1"/>
  <c r="D27" i="1" s="1"/>
  <c r="D30" i="1" s="1"/>
  <c r="B20" i="1"/>
  <c r="B27" i="1" s="1"/>
  <c r="B30" i="1" s="1"/>
  <c r="C20" i="1"/>
  <c r="C27" i="1" s="1"/>
  <c r="C30" i="1" s="1"/>
  <c r="D23" i="2"/>
</calcChain>
</file>

<file path=xl/sharedStrings.xml><?xml version="1.0" encoding="utf-8"?>
<sst xmlns="http://schemas.openxmlformats.org/spreadsheetml/2006/main" count="48" uniqueCount="47">
  <si>
    <t>Income Statement</t>
  </si>
  <si>
    <t>Reveneue</t>
  </si>
  <si>
    <t>Gross Profit</t>
  </si>
  <si>
    <t>Expenses</t>
  </si>
  <si>
    <t>Repairs and Maintenance</t>
  </si>
  <si>
    <t>Facility Leases</t>
  </si>
  <si>
    <t>Equipment Rent</t>
  </si>
  <si>
    <t>Utilities</t>
  </si>
  <si>
    <t>Total Operating Expenses</t>
  </si>
  <si>
    <t>EBITDA</t>
  </si>
  <si>
    <t>EBITDA Margin %</t>
  </si>
  <si>
    <t>Depreciation &amp; Amortization</t>
  </si>
  <si>
    <t>Total Non-Operating Expenses</t>
  </si>
  <si>
    <t>Earnings Before Tax</t>
  </si>
  <si>
    <t>Net Earnings</t>
  </si>
  <si>
    <t>Profit Margin %</t>
  </si>
  <si>
    <t>Balance Sheet</t>
  </si>
  <si>
    <t>Assets</t>
  </si>
  <si>
    <t>Intercompany Receivables</t>
  </si>
  <si>
    <t>Inventory</t>
  </si>
  <si>
    <t>Property, Plant &amp; Equipment</t>
  </si>
  <si>
    <t>Goodwill</t>
  </si>
  <si>
    <t>Total Assets</t>
  </si>
  <si>
    <t>Liabilities</t>
  </si>
  <si>
    <t>Intercompany Payables</t>
  </si>
  <si>
    <t>Other Liabilities</t>
  </si>
  <si>
    <t>Total Liabilities</t>
  </si>
  <si>
    <t>Shareholder's Equity</t>
  </si>
  <si>
    <t>Total Liabilities &amp; Shareholder's Equity</t>
  </si>
  <si>
    <t>Check</t>
  </si>
  <si>
    <t>Office materials</t>
  </si>
  <si>
    <t>External Services</t>
  </si>
  <si>
    <t>Payroll</t>
  </si>
  <si>
    <t>Car rent</t>
  </si>
  <si>
    <t>Insurance Costs</t>
  </si>
  <si>
    <t>Marketing and Advertisement</t>
  </si>
  <si>
    <t>Other Expenses</t>
  </si>
  <si>
    <t>Cost of Goods Sold</t>
  </si>
  <si>
    <t>Interest &amp; Other Finance costs</t>
  </si>
  <si>
    <t>Otner non-operating expenses/income</t>
  </si>
  <si>
    <t>Tax Expenses</t>
  </si>
  <si>
    <t>Cash</t>
  </si>
  <si>
    <t>Trade Receivables</t>
  </si>
  <si>
    <t>Trade Payables</t>
  </si>
  <si>
    <t>Loans and Borrowings</t>
  </si>
  <si>
    <t>Share Capital</t>
  </si>
  <si>
    <t>Accumulated Profit/Loss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</si>
</sst>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CY&quot;\ General"/>
    <numFmt numFmtId="165" formatCode="_-* #,##0_-;\(#,##0\)_-;_-* &quot;-&quot;_-;_-@_-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206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8"/>
      <color rgb="FF000000"/>
      <name val="Arial"/>
      <family val="2"/>
    </font>
    <font>
      <sz val="8"/>
      <color rgb="FF0000FF"/>
      <name val="Arial"/>
      <family val="2"/>
    </font>
    <font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37" fontId="2" fillId="2" borderId="0" xfId="0" applyNumberFormat="1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165" fontId="4" fillId="0" borderId="0" xfId="1" applyNumberFormat="1" applyFont="1" applyFill="1" applyAlignment="1">
      <alignment horizontal="left"/>
    </xf>
    <xf numFmtId="166" fontId="6" fillId="0" borderId="0" xfId="1" applyNumberFormat="1" applyFont="1" applyFill="1"/>
    <xf numFmtId="165" fontId="4" fillId="0" borderId="0" xfId="1" applyNumberFormat="1" applyFont="1" applyFill="1" applyBorder="1" applyAlignment="1">
      <alignment horizontal="left"/>
    </xf>
    <xf numFmtId="165" fontId="7" fillId="0" borderId="1" xfId="1" applyNumberFormat="1" applyFont="1" applyFill="1" applyBorder="1" applyAlignment="1">
      <alignment horizontal="left"/>
    </xf>
    <xf numFmtId="166" fontId="3" fillId="0" borderId="1" xfId="1" applyNumberFormat="1" applyFont="1" applyFill="1" applyBorder="1"/>
    <xf numFmtId="165" fontId="7" fillId="0" borderId="0" xfId="1" applyNumberFormat="1" applyFont="1" applyFill="1" applyBorder="1" applyAlignment="1">
      <alignment horizontal="left"/>
    </xf>
    <xf numFmtId="166" fontId="3" fillId="0" borderId="0" xfId="1" applyNumberFormat="1" applyFont="1" applyFill="1" applyBorder="1"/>
    <xf numFmtId="165" fontId="7" fillId="0" borderId="2" xfId="1" applyNumberFormat="1" applyFont="1" applyFill="1" applyBorder="1" applyAlignment="1">
      <alignment horizontal="left"/>
    </xf>
    <xf numFmtId="166" fontId="3" fillId="0" borderId="2" xfId="1" applyNumberFormat="1" applyFont="1" applyFill="1" applyBorder="1"/>
    <xf numFmtId="165" fontId="7" fillId="0" borderId="3" xfId="1" applyNumberFormat="1" applyFont="1" applyFill="1" applyBorder="1" applyAlignment="1">
      <alignment horizontal="left"/>
    </xf>
    <xf numFmtId="166" fontId="3" fillId="0" borderId="3" xfId="1" applyNumberFormat="1" applyFont="1" applyFill="1" applyBorder="1"/>
    <xf numFmtId="165" fontId="7" fillId="0" borderId="4" xfId="1" applyNumberFormat="1" applyFont="1" applyFill="1" applyBorder="1" applyAlignment="1">
      <alignment horizontal="left"/>
    </xf>
    <xf numFmtId="166" fontId="3" fillId="0" borderId="4" xfId="1" applyNumberFormat="1" applyFont="1" applyFill="1" applyBorder="1"/>
    <xf numFmtId="165" fontId="7" fillId="0" borderId="0" xfId="1" applyNumberFormat="1" applyFont="1" applyFill="1" applyAlignment="1">
      <alignment horizontal="left"/>
    </xf>
    <xf numFmtId="166" fontId="9" fillId="0" borderId="0" xfId="1" applyNumberFormat="1" applyFont="1" applyFill="1"/>
    <xf numFmtId="166" fontId="10" fillId="0" borderId="0" xfId="1" applyNumberFormat="1" applyFont="1"/>
    <xf numFmtId="0" fontId="5" fillId="0" borderId="0" xfId="0" applyFont="1" applyFill="1" applyAlignment="1">
      <alignment horizontal="left"/>
    </xf>
    <xf numFmtId="165" fontId="10" fillId="0" borderId="0" xfId="1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E15C-75FA-4419-AAD9-A443256269F1}">
  <dimension ref="A1:E31"/>
  <sheetViews>
    <sheetView tabSelected="1" zoomScale="115" zoomScaleNormal="115" workbookViewId="0">
      <selection activeCell="F20" sqref="F20"/>
    </sheetView>
  </sheetViews>
  <sheetFormatPr defaultRowHeight="15" x14ac:dyDescent="0.25"/>
  <cols>
    <col min="1" max="1" width="26.42578125" bestFit="1" customWidth="1"/>
  </cols>
  <sheetData>
    <row r="1" spans="1:5" x14ac:dyDescent="0.25">
      <c r="A1" s="1" t="s">
        <v>0</v>
      </c>
      <c r="B1" s="2">
        <v>2020</v>
      </c>
      <c r="C1" s="2">
        <v>2021</v>
      </c>
      <c r="D1" s="2">
        <v>2022</v>
      </c>
    </row>
    <row r="2" spans="1:5" x14ac:dyDescent="0.25">
      <c r="A2" s="3"/>
      <c r="B2" s="4"/>
      <c r="C2" s="4"/>
      <c r="D2" s="4"/>
    </row>
    <row r="3" spans="1:5" x14ac:dyDescent="0.25">
      <c r="A3" s="5" t="s">
        <v>1</v>
      </c>
      <c r="B3" s="6">
        <v>480425.96059999999</v>
      </c>
      <c r="C3" s="6">
        <v>538423.73080000002</v>
      </c>
      <c r="D3" s="6">
        <v>593488.803266</v>
      </c>
    </row>
    <row r="4" spans="1:5" x14ac:dyDescent="0.25">
      <c r="A4" s="7" t="s">
        <v>37</v>
      </c>
      <c r="B4" s="6">
        <v>210855.41940000001</v>
      </c>
      <c r="C4" s="6">
        <v>244203.75331</v>
      </c>
      <c r="D4" s="6">
        <v>262963.54994429601</v>
      </c>
    </row>
    <row r="5" spans="1:5" x14ac:dyDescent="0.25">
      <c r="A5" s="8" t="s">
        <v>2</v>
      </c>
      <c r="B5" s="9">
        <f>B3-B4</f>
        <v>269570.54119999998</v>
      </c>
      <c r="C5" s="9">
        <f t="shared" ref="C5:D5" si="0">C3-C4</f>
        <v>294219.97749000002</v>
      </c>
      <c r="D5" s="9">
        <f t="shared" si="0"/>
        <v>330525.25332170399</v>
      </c>
    </row>
    <row r="6" spans="1:5" x14ac:dyDescent="0.25">
      <c r="A6" s="10"/>
      <c r="B6" s="11"/>
      <c r="C6" s="11"/>
      <c r="D6" s="11"/>
    </row>
    <row r="7" spans="1:5" x14ac:dyDescent="0.25">
      <c r="A7" s="10" t="s">
        <v>3</v>
      </c>
      <c r="B7" s="11"/>
      <c r="C7" s="11"/>
      <c r="D7" s="11"/>
    </row>
    <row r="8" spans="1:5" x14ac:dyDescent="0.25">
      <c r="A8" s="5" t="s">
        <v>32</v>
      </c>
      <c r="B8" s="6">
        <v>100627.557</v>
      </c>
      <c r="C8" s="6">
        <v>104876.128876</v>
      </c>
      <c r="D8" s="6">
        <v>113893.815663912</v>
      </c>
    </row>
    <row r="9" spans="1:5" x14ac:dyDescent="0.25">
      <c r="A9" s="5" t="s">
        <v>30</v>
      </c>
      <c r="B9" s="6">
        <v>19342.33287043959</v>
      </c>
      <c r="C9" s="6">
        <v>21116.719834301388</v>
      </c>
      <c r="D9" s="6">
        <v>24714.175845025209</v>
      </c>
    </row>
    <row r="10" spans="1:5" x14ac:dyDescent="0.25">
      <c r="A10" s="5" t="s">
        <v>31</v>
      </c>
      <c r="B10" s="6">
        <v>36560.634809569303</v>
      </c>
      <c r="C10" s="6">
        <v>38778.425116205377</v>
      </c>
      <c r="D10" s="6">
        <v>45854.984198494611</v>
      </c>
    </row>
    <row r="11" spans="1:5" x14ac:dyDescent="0.25">
      <c r="A11" s="5" t="s">
        <v>4</v>
      </c>
      <c r="B11" s="6">
        <v>10264.285160059759</v>
      </c>
      <c r="C11" s="6">
        <v>11706.051163906475</v>
      </c>
      <c r="D11" s="6">
        <v>13112.333829858144</v>
      </c>
      <c r="E11" s="24"/>
    </row>
    <row r="12" spans="1:5" x14ac:dyDescent="0.25">
      <c r="A12" s="5" t="s">
        <v>5</v>
      </c>
      <c r="B12" s="6">
        <v>14861.48480489103</v>
      </c>
      <c r="C12" s="6">
        <v>16264.41216355655</v>
      </c>
      <c r="D12" s="6">
        <v>18756.403122934094</v>
      </c>
    </row>
    <row r="13" spans="1:5" x14ac:dyDescent="0.25">
      <c r="A13" s="5" t="s">
        <v>6</v>
      </c>
      <c r="B13" s="6">
        <v>1568.8838415094399</v>
      </c>
      <c r="C13" s="6">
        <v>2052.76075549302</v>
      </c>
      <c r="D13" s="6">
        <v>1986.6402182153599</v>
      </c>
    </row>
    <row r="14" spans="1:5" x14ac:dyDescent="0.25">
      <c r="A14" s="5" t="s">
        <v>33</v>
      </c>
      <c r="B14" s="6">
        <v>500</v>
      </c>
      <c r="C14" s="6">
        <v>620</v>
      </c>
      <c r="D14" s="6">
        <v>400</v>
      </c>
    </row>
    <row r="15" spans="1:5" x14ac:dyDescent="0.25">
      <c r="A15" s="5" t="s">
        <v>34</v>
      </c>
      <c r="B15" s="6">
        <v>2252.8913267141579</v>
      </c>
      <c r="C15" s="6">
        <v>2421.4020084675517</v>
      </c>
      <c r="D15" s="6">
        <v>2907.3126331940807</v>
      </c>
    </row>
    <row r="16" spans="1:5" x14ac:dyDescent="0.25">
      <c r="A16" s="5" t="s">
        <v>35</v>
      </c>
      <c r="B16" s="6">
        <v>2733.715814892972</v>
      </c>
      <c r="C16" s="6">
        <v>2732.0229432531419</v>
      </c>
      <c r="D16" s="6">
        <v>3939.1689806697232</v>
      </c>
    </row>
    <row r="17" spans="1:4" x14ac:dyDescent="0.25">
      <c r="A17" s="5" t="s">
        <v>7</v>
      </c>
      <c r="B17" s="6">
        <v>8146.2584010983301</v>
      </c>
      <c r="C17" s="6">
        <v>8909.8795739218094</v>
      </c>
      <c r="D17" s="6">
        <v>10473.276101723395</v>
      </c>
    </row>
    <row r="18" spans="1:4" x14ac:dyDescent="0.25">
      <c r="A18" s="5" t="s">
        <v>36</v>
      </c>
      <c r="B18" s="6">
        <v>5323.1746472169452</v>
      </c>
      <c r="C18" s="6">
        <v>5895.7032013964445</v>
      </c>
      <c r="D18" s="6">
        <v>7295.2112647362474</v>
      </c>
    </row>
    <row r="19" spans="1:4" x14ac:dyDescent="0.25">
      <c r="A19" s="8" t="s">
        <v>8</v>
      </c>
      <c r="B19" s="9">
        <f>SUM(B8:B18)</f>
        <v>202181.21867639152</v>
      </c>
      <c r="C19" s="9">
        <f>SUM(C8:C18)</f>
        <v>215373.50563650177</v>
      </c>
      <c r="D19" s="9">
        <f>SUM(D8:D18)</f>
        <v>243333.32185876288</v>
      </c>
    </row>
    <row r="20" spans="1:4" ht="15.75" thickBot="1" x14ac:dyDescent="0.3">
      <c r="A20" s="12" t="s">
        <v>9</v>
      </c>
      <c r="B20" s="13">
        <f>B5-B19</f>
        <v>67389.322523608455</v>
      </c>
      <c r="C20" s="13">
        <f>C5-C19</f>
        <v>78846.471853498253</v>
      </c>
      <c r="D20" s="13">
        <f>D5-D19</f>
        <v>87191.931462941109</v>
      </c>
    </row>
    <row r="21" spans="1:4" x14ac:dyDescent="0.25">
      <c r="A21" s="23" t="s">
        <v>10</v>
      </c>
      <c r="B21" s="6"/>
      <c r="C21" s="6"/>
      <c r="D21" s="6"/>
    </row>
    <row r="22" spans="1:4" x14ac:dyDescent="0.25">
      <c r="A22" s="5"/>
      <c r="B22" s="6"/>
      <c r="C22" s="6"/>
      <c r="D22" s="6"/>
    </row>
    <row r="23" spans="1:4" x14ac:dyDescent="0.25">
      <c r="A23" s="5" t="s">
        <v>11</v>
      </c>
      <c r="B23" s="6">
        <v>46005.402999999998</v>
      </c>
      <c r="C23" s="6">
        <v>45240.368562000003</v>
      </c>
      <c r="D23" s="6">
        <v>48128.620384294001</v>
      </c>
    </row>
    <row r="24" spans="1:4" x14ac:dyDescent="0.25">
      <c r="A24" s="7" t="s">
        <v>38</v>
      </c>
      <c r="B24" s="6">
        <v>12120</v>
      </c>
      <c r="C24" s="6">
        <v>11065.487119672431</v>
      </c>
      <c r="D24" s="6">
        <v>9947.7034665252104</v>
      </c>
    </row>
    <row r="25" spans="1:4" x14ac:dyDescent="0.25">
      <c r="A25" s="7" t="s">
        <v>39</v>
      </c>
      <c r="B25" s="6">
        <v>-47701.58967639153</v>
      </c>
      <c r="C25" s="6">
        <v>2512.3525346982233</v>
      </c>
      <c r="D25" s="6">
        <v>2865.2842895231247</v>
      </c>
    </row>
    <row r="26" spans="1:4" x14ac:dyDescent="0.25">
      <c r="A26" s="8" t="s">
        <v>12</v>
      </c>
      <c r="B26" s="9">
        <f>SUM(B23:B25)</f>
        <v>10423.813323608469</v>
      </c>
      <c r="C26" s="9">
        <f t="shared" ref="C26:D26" si="1">SUM(C23:C25)</f>
        <v>58818.208216370651</v>
      </c>
      <c r="D26" s="9">
        <f t="shared" si="1"/>
        <v>60941.608140342338</v>
      </c>
    </row>
    <row r="27" spans="1:4" x14ac:dyDescent="0.25">
      <c r="A27" s="14" t="s">
        <v>13</v>
      </c>
      <c r="B27" s="15">
        <f>B20-B26</f>
        <v>56965.509199999986</v>
      </c>
      <c r="C27" s="15">
        <f t="shared" ref="C27:D27" si="2">C20-C26</f>
        <v>20028.263637127602</v>
      </c>
      <c r="D27" s="15">
        <f t="shared" si="2"/>
        <v>26250.323322598771</v>
      </c>
    </row>
    <row r="28" spans="1:4" x14ac:dyDescent="0.25">
      <c r="A28" s="10"/>
      <c r="B28" s="11"/>
      <c r="C28" s="11"/>
      <c r="D28" s="11"/>
    </row>
    <row r="29" spans="1:4" x14ac:dyDescent="0.25">
      <c r="A29" s="7" t="s">
        <v>40</v>
      </c>
      <c r="B29" s="6">
        <v>20920.381720000005</v>
      </c>
      <c r="C29" s="6">
        <v>17069.404540580013</v>
      </c>
      <c r="D29" s="6">
        <v>19934.727002202606</v>
      </c>
    </row>
    <row r="30" spans="1:4" ht="15.75" thickBot="1" x14ac:dyDescent="0.3">
      <c r="A30" s="16" t="s">
        <v>14</v>
      </c>
      <c r="B30" s="17">
        <f>B27-B29</f>
        <v>36045.127479999981</v>
      </c>
      <c r="C30" s="17">
        <f t="shared" ref="C30:D30" si="3">C27-C29</f>
        <v>2958.8590965475887</v>
      </c>
      <c r="D30" s="17">
        <f t="shared" si="3"/>
        <v>6315.5963203961655</v>
      </c>
    </row>
    <row r="31" spans="1:4" ht="15.75" thickTop="1" x14ac:dyDescent="0.25">
      <c r="A31" s="2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D0D2-BBBF-403D-A001-5CE7D8CC5D7B}">
  <dimension ref="A1:D23"/>
  <sheetViews>
    <sheetView zoomScale="115" zoomScaleNormal="115" workbookViewId="0">
      <selection activeCell="F11" sqref="F11"/>
    </sheetView>
  </sheetViews>
  <sheetFormatPr defaultRowHeight="15" x14ac:dyDescent="0.25"/>
  <cols>
    <col min="1" max="1" width="33" bestFit="1" customWidth="1"/>
  </cols>
  <sheetData>
    <row r="1" spans="1:4" x14ac:dyDescent="0.25">
      <c r="A1" s="1" t="s">
        <v>16</v>
      </c>
      <c r="B1" s="2">
        <v>2020</v>
      </c>
      <c r="C1" s="2">
        <v>2021</v>
      </c>
      <c r="D1" s="2">
        <v>2022</v>
      </c>
    </row>
    <row r="2" spans="1:4" x14ac:dyDescent="0.25">
      <c r="A2" s="18" t="s">
        <v>17</v>
      </c>
      <c r="B2" s="6"/>
      <c r="C2" s="6"/>
      <c r="D2" s="6"/>
    </row>
    <row r="3" spans="1:4" x14ac:dyDescent="0.25">
      <c r="A3" s="5" t="s">
        <v>41</v>
      </c>
      <c r="B3" s="6">
        <v>87484.516746942434</v>
      </c>
      <c r="C3" s="6">
        <v>46921.91977903634</v>
      </c>
      <c r="D3" s="6">
        <v>17618.874840165619</v>
      </c>
    </row>
    <row r="4" spans="1:4" x14ac:dyDescent="0.25">
      <c r="A4" s="5" t="s">
        <v>42</v>
      </c>
      <c r="B4" s="6">
        <v>38387.755000000005</v>
      </c>
      <c r="C4" s="6">
        <v>43008.514342000002</v>
      </c>
      <c r="D4" s="6">
        <v>47453.412984811999</v>
      </c>
    </row>
    <row r="5" spans="1:4" x14ac:dyDescent="0.25">
      <c r="A5" s="5" t="s">
        <v>18</v>
      </c>
      <c r="B5" s="6">
        <v>0</v>
      </c>
      <c r="C5" s="6">
        <v>0</v>
      </c>
      <c r="D5" s="6">
        <v>0</v>
      </c>
    </row>
    <row r="6" spans="1:4" x14ac:dyDescent="0.25">
      <c r="A6" s="5" t="s">
        <v>19</v>
      </c>
      <c r="B6" s="6">
        <v>28797.095000000001</v>
      </c>
      <c r="C6" s="6">
        <v>33056.138171999999</v>
      </c>
      <c r="D6" s="6">
        <v>35997.327469964002</v>
      </c>
    </row>
    <row r="7" spans="1:4" x14ac:dyDescent="0.25">
      <c r="A7" s="5" t="s">
        <v>20</v>
      </c>
      <c r="B7" s="6">
        <v>148052</v>
      </c>
      <c r="C7" s="6">
        <v>169227</v>
      </c>
      <c r="D7" s="6">
        <v>187176</v>
      </c>
    </row>
    <row r="8" spans="1:4" x14ac:dyDescent="0.25">
      <c r="A8" s="5" t="s">
        <v>21</v>
      </c>
      <c r="B8" s="6">
        <v>125700</v>
      </c>
      <c r="C8" s="6">
        <v>125700</v>
      </c>
      <c r="D8" s="6">
        <v>125700</v>
      </c>
    </row>
    <row r="9" spans="1:4" ht="15.75" thickBot="1" x14ac:dyDescent="0.3">
      <c r="A9" s="16" t="s">
        <v>22</v>
      </c>
      <c r="B9" s="17">
        <f t="shared" ref="B9:D9" si="0">SUM(B3:B8)</f>
        <v>428421.36674694245</v>
      </c>
      <c r="C9" s="17">
        <f t="shared" si="0"/>
        <v>417913.57229303638</v>
      </c>
      <c r="D9" s="17">
        <f t="shared" si="0"/>
        <v>413945.61529494158</v>
      </c>
    </row>
    <row r="10" spans="1:4" ht="15.75" thickTop="1" x14ac:dyDescent="0.25">
      <c r="A10" s="10"/>
      <c r="B10" s="11"/>
      <c r="C10" s="11"/>
      <c r="D10" s="11"/>
    </row>
    <row r="11" spans="1:4" x14ac:dyDescent="0.25">
      <c r="A11" s="18" t="s">
        <v>23</v>
      </c>
      <c r="B11" s="6"/>
      <c r="C11" s="6"/>
      <c r="D11" s="6"/>
    </row>
    <row r="12" spans="1:4" x14ac:dyDescent="0.25">
      <c r="A12" s="5" t="s">
        <v>43</v>
      </c>
      <c r="B12" s="6">
        <v>66447.03</v>
      </c>
      <c r="C12" s="6">
        <v>71610.104002000007</v>
      </c>
      <c r="D12" s="6">
        <v>81074.061889110017</v>
      </c>
    </row>
    <row r="13" spans="1:4" x14ac:dyDescent="0.25">
      <c r="A13" s="5" t="s">
        <v>24</v>
      </c>
      <c r="B13" s="6">
        <v>0</v>
      </c>
      <c r="C13" s="6">
        <v>0</v>
      </c>
      <c r="D13" s="6">
        <v>0</v>
      </c>
    </row>
    <row r="14" spans="1:4" x14ac:dyDescent="0.25">
      <c r="A14" s="5" t="s">
        <v>44</v>
      </c>
      <c r="B14" s="6">
        <v>184424.78532787383</v>
      </c>
      <c r="C14" s="6">
        <v>165795.05777542014</v>
      </c>
      <c r="D14" s="6">
        <v>146047.54656981921</v>
      </c>
    </row>
    <row r="15" spans="1:4" x14ac:dyDescent="0.25">
      <c r="A15" s="21" t="s">
        <v>25</v>
      </c>
      <c r="B15" s="6">
        <v>0</v>
      </c>
      <c r="C15" s="6">
        <v>0</v>
      </c>
      <c r="D15" s="6">
        <v>0</v>
      </c>
    </row>
    <row r="16" spans="1:4" x14ac:dyDescent="0.25">
      <c r="A16" s="14" t="s">
        <v>26</v>
      </c>
      <c r="B16" s="15">
        <f>SUM(B12:B15)</f>
        <v>250871.81532787383</v>
      </c>
      <c r="C16" s="15">
        <f t="shared" ref="C16:D16" si="1">SUM(C12:C15)</f>
        <v>237405.16177742014</v>
      </c>
      <c r="D16" s="15">
        <f t="shared" si="1"/>
        <v>227121.60845892923</v>
      </c>
    </row>
    <row r="17" spans="1:4" x14ac:dyDescent="0.25">
      <c r="A17" s="18" t="s">
        <v>27</v>
      </c>
      <c r="B17" s="6"/>
      <c r="C17" s="6"/>
      <c r="D17" s="6"/>
    </row>
    <row r="18" spans="1:4" x14ac:dyDescent="0.25">
      <c r="A18" s="5" t="s">
        <v>45</v>
      </c>
      <c r="B18" s="6">
        <v>50000</v>
      </c>
      <c r="C18" s="6">
        <v>50000</v>
      </c>
      <c r="D18" s="6">
        <v>50000</v>
      </c>
    </row>
    <row r="19" spans="1:4" x14ac:dyDescent="0.25">
      <c r="A19" s="5" t="s">
        <v>46</v>
      </c>
      <c r="B19" s="6">
        <v>127549.1</v>
      </c>
      <c r="C19" s="6">
        <v>130507.95909654759</v>
      </c>
      <c r="D19" s="6">
        <v>136823.55541694383</v>
      </c>
    </row>
    <row r="20" spans="1:4" x14ac:dyDescent="0.25">
      <c r="A20" s="8" t="s">
        <v>27</v>
      </c>
      <c r="B20" s="9">
        <f>SUM(B18:B19)</f>
        <v>177549.1</v>
      </c>
      <c r="C20" s="9">
        <f t="shared" ref="C20:D20" si="2">SUM(C18:C19)</f>
        <v>180507.95909654759</v>
      </c>
      <c r="D20" s="9">
        <f t="shared" si="2"/>
        <v>186823.55541694383</v>
      </c>
    </row>
    <row r="21" spans="1:4" ht="15.75" thickBot="1" x14ac:dyDescent="0.3">
      <c r="A21" s="16" t="s">
        <v>28</v>
      </c>
      <c r="B21" s="17">
        <f>B16+B20</f>
        <v>428420.91532787384</v>
      </c>
      <c r="C21" s="17">
        <f t="shared" ref="C21:D21" si="3">C16+C20</f>
        <v>417913.12087396777</v>
      </c>
      <c r="D21" s="17">
        <f t="shared" si="3"/>
        <v>413945.16387587308</v>
      </c>
    </row>
    <row r="22" spans="1:4" ht="15.75" thickTop="1" x14ac:dyDescent="0.25">
      <c r="A22" s="5"/>
      <c r="B22" s="19"/>
      <c r="C22" s="19"/>
      <c r="D22" s="19"/>
    </row>
    <row r="23" spans="1:4" x14ac:dyDescent="0.25">
      <c r="A23" s="22" t="s">
        <v>29</v>
      </c>
      <c r="B23" s="20">
        <f>B21-B9</f>
        <v>-0.45141906861681491</v>
      </c>
      <c r="C23" s="20">
        <f>C21-C9</f>
        <v>-0.45141906861681491</v>
      </c>
      <c r="D23" s="20">
        <f>D21-D9</f>
        <v>-0.45141906850039959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6" ma:contentTypeDescription="Create a new document." ma:contentTypeScope="" ma:versionID="a20e684f98801f540461d0ca59122844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f2d84026f1cdb6f188df59afd34cd713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0a5bef0-5ff7-46ee-b6b5-b4b0b69942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66412e-5662-4558-b428-88f4bfd97262}" ma:internalName="TaxCatchAll" ma:showField="CatchAllData" ma:web="210a6c26-33a8-4c30-9028-1a854218d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0a6c26-33a8-4c30-9028-1a854218d472" xsi:nil="true"/>
    <lcf76f155ced4ddcb4097134ff3c332f xmlns="7b38f2a3-aa4f-459a-96a7-609069baf8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FCA578-79DF-4891-9CF4-A0B28887F708}"/>
</file>

<file path=customXml/itemProps2.xml><?xml version="1.0" encoding="utf-8"?>
<ds:datastoreItem xmlns:ds="http://schemas.openxmlformats.org/officeDocument/2006/customXml" ds:itemID="{13D8E42B-7D28-45A9-850E-2B18CAA56110}"/>
</file>

<file path=customXml/itemProps3.xml><?xml version="1.0" encoding="utf-8"?>
<ds:datastoreItem xmlns:ds="http://schemas.openxmlformats.org/officeDocument/2006/customXml" ds:itemID="{711718A0-70B0-4E41-A044-5E166D428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</vt:lpstr>
      <vt:lpstr>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2022-12-13T20:49:41Z</dcterms:created>
  <dcterms:modified xsi:type="dcterms:W3CDTF">2022-12-13T20:56:38Z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